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000" tabRatio="500" activeTab="6"/>
  </bookViews>
  <sheets>
    <sheet name="Element" sheetId="1" r:id="rId1"/>
    <sheet name="Event" sheetId="2" r:id="rId2"/>
    <sheet name="Terrain" sheetId="3" r:id="rId3"/>
    <sheet name="Nation" sheetId="4" r:id="rId4"/>
    <sheet name="Ress" sheetId="5" r:id="rId5"/>
    <sheet name="Building" sheetId="6" r:id="rId6"/>
    <sheet name="Unit" sheetId="7" r:id="rId7"/>
  </sheets>
  <definedNames/>
  <calcPr fullCalcOnLoad="1"/>
</workbook>
</file>

<file path=xl/sharedStrings.xml><?xml version="1.0" encoding="utf-8"?>
<sst xmlns="http://schemas.openxmlformats.org/spreadsheetml/2006/main" count="1407" uniqueCount="633">
  <si>
    <t>id</t>
  </si>
  <si>
    <t>name</t>
  </si>
  <si>
    <t>icon</t>
  </si>
  <si>
    <t>desc</t>
  </si>
  <si>
    <t>length</t>
  </si>
  <si>
    <t>produce</t>
  </si>
  <si>
    <t>consume</t>
  </si>
  <si>
    <t>ress</t>
  </si>
  <si>
    <t>finish</t>
  </si>
  <si>
    <t>playerMulti</t>
  </si>
  <si>
    <t>req</t>
  </si>
  <si>
    <t>food</t>
  </si>
  <si>
    <t>wood</t>
  </si>
  <si>
    <t>random</t>
  </si>
  <si>
    <t>research</t>
  </si>
  <si>
    <t>view</t>
  </si>
  <si>
    <t>day</t>
  </si>
  <si>
    <t>season</t>
  </si>
  <si>
    <t>winter-100</t>
  </si>
  <si>
    <t>Severe Winter</t>
  </si>
  <si>
    <t>It is a very severe winter. You use 100% more wood.</t>
  </si>
  <si>
    <t>morning</t>
  </si>
  <si>
    <t>winter</t>
  </si>
  <si>
    <t>winter+50</t>
  </si>
  <si>
    <t>Mild Winter</t>
  </si>
  <si>
    <t>It is a mild winter. You use 50% fewer wood.</t>
  </si>
  <si>
    <t>summer-50</t>
  </si>
  <si>
    <t>Cold Summer</t>
  </si>
  <si>
    <t>It's a harsh summer. You produce 50% fewer food.</t>
  </si>
  <si>
    <t>summer</t>
  </si>
  <si>
    <t>summer+50</t>
  </si>
  <si>
    <t>Perfect summer</t>
  </si>
  <si>
    <t>It's the perfect summer. You produce 50% more food.</t>
  </si>
  <si>
    <t>eureka</t>
  </si>
  <si>
    <t>Eureka</t>
  </si>
  <si>
    <t>Eureka. Your researchers have made a discovery.</t>
  </si>
  <si>
    <t>Ressources</t>
  </si>
  <si>
    <t>You found some resources.</t>
  </si>
  <si>
    <t>darknight</t>
  </si>
  <si>
    <t>Dark Night</t>
  </si>
  <si>
    <t>It is a very dark night. Nobody sees anything.</t>
  </si>
  <si>
    <t>night</t>
  </si>
  <si>
    <t>perfectview</t>
  </si>
  <si>
    <t>Perfect view</t>
  </si>
  <si>
    <t>It's a perfect view. Each unit sees 3 spaces more.</t>
  </si>
  <si>
    <t>sound</t>
  </si>
  <si>
    <t>autotile</t>
  </si>
  <si>
    <t>move</t>
  </si>
  <si>
    <t>buildtime</t>
  </si>
  <si>
    <t>visible</t>
  </si>
  <si>
    <t>WINTER</t>
  </si>
  <si>
    <t>WALK</t>
  </si>
  <si>
    <t>FLY</t>
  </si>
  <si>
    <t>SWIM</t>
  </si>
  <si>
    <t>dark</t>
  </si>
  <si>
    <t>Dark Terrain</t>
  </si>
  <si>
    <t>forest</t>
  </si>
  <si>
    <t>Forest</t>
  </si>
  <si>
    <t>interface5</t>
  </si>
  <si>
    <t>default</t>
  </si>
  <si>
    <t>Default</t>
  </si>
  <si>
    <t>grass</t>
  </si>
  <si>
    <t>Grass</t>
  </si>
  <si>
    <t>bite-small3</t>
  </si>
  <si>
    <t>hill</t>
  </si>
  <si>
    <t>Hill</t>
  </si>
  <si>
    <t>mountain</t>
  </si>
  <si>
    <t>Mountain</t>
  </si>
  <si>
    <t>metalPot3</t>
  </si>
  <si>
    <t>water</t>
  </si>
  <si>
    <t>Water</t>
  </si>
  <si>
    <t>leader</t>
  </si>
  <si>
    <t>townhall</t>
  </si>
  <si>
    <t>townlevel</t>
  </si>
  <si>
    <t>townLevelChangeable</t>
  </si>
  <si>
    <t>terrain</t>
  </si>
  <si>
    <t>researchElement</t>
  </si>
  <si>
    <t>gold</t>
  </si>
  <si>
    <t>north</t>
  </si>
  <si>
    <t>nqueen</t>
  </si>
  <si>
    <t>ntownhall</t>
  </si>
  <si>
    <t>faith</t>
  </si>
  <si>
    <t>safety</t>
  </si>
  <si>
    <t>culture</t>
  </si>
  <si>
    <t>0.2</t>
  </si>
  <si>
    <t>0.1</t>
  </si>
  <si>
    <t>metal</t>
  </si>
  <si>
    <t>ranger</t>
  </si>
  <si>
    <t>rnature</t>
  </si>
  <si>
    <t>rpalast</t>
  </si>
  <si>
    <t>market</t>
  </si>
  <si>
    <t>storage</t>
  </si>
  <si>
    <t>rechangeatdestroy</t>
  </si>
  <si>
    <t>Wood</t>
  </si>
  <si>
    <t>plank</t>
  </si>
  <si>
    <t>Plank</t>
  </si>
  <si>
    <t>stone</t>
  </si>
  <si>
    <t>Stone</t>
  </si>
  <si>
    <t>brick</t>
  </si>
  <si>
    <t>Brick</t>
  </si>
  <si>
    <t>ore</t>
  </si>
  <si>
    <t>Ore</t>
  </si>
  <si>
    <t>tool</t>
  </si>
  <si>
    <t>Tool</t>
  </si>
  <si>
    <t>weapon</t>
  </si>
  <si>
    <t>Weapon</t>
  </si>
  <si>
    <t>Food</t>
  </si>
  <si>
    <t>0.5</t>
  </si>
  <si>
    <t>Gold</t>
  </si>
  <si>
    <t>0.25</t>
  </si>
  <si>
    <t>worker</t>
  </si>
  <si>
    <t>Worker</t>
  </si>
  <si>
    <t>workermax</t>
  </si>
  <si>
    <t>Research</t>
  </si>
  <si>
    <t>Faith</t>
  </si>
  <si>
    <t>Safety</t>
  </si>
  <si>
    <t>Culture</t>
  </si>
  <si>
    <t>wealth</t>
  </si>
  <si>
    <t>Wealth</t>
  </si>
  <si>
    <t>leaf</t>
  </si>
  <si>
    <t>Leaf</t>
  </si>
  <si>
    <t>rope</t>
  </si>
  <si>
    <t>Rope</t>
  </si>
  <si>
    <t>slingshot</t>
  </si>
  <si>
    <t>Slingshot</t>
  </si>
  <si>
    <t>nation</t>
  </si>
  <si>
    <t>imageid</t>
  </si>
  <si>
    <t>cat</t>
  </si>
  <si>
    <t>atk</t>
  </si>
  <si>
    <t>def</t>
  </si>
  <si>
    <t>upgrade</t>
  </si>
  <si>
    <t>connected</t>
  </si>
  <si>
    <t>hp</t>
  </si>
  <si>
    <t>cost</t>
  </si>
  <si>
    <t>onceproduce</t>
  </si>
  <si>
    <t>action</t>
  </si>
  <si>
    <t>passiveAction</t>
  </si>
  <si>
    <t>remove</t>
  </si>
  <si>
    <t>daytime</t>
  </si>
  <si>
    <t>fire</t>
  </si>
  <si>
    <t>air</t>
  </si>
  <si>
    <t>earth</t>
  </si>
  <si>
    <t>life</t>
  </si>
  <si>
    <t>death</t>
  </si>
  <si>
    <t>energy</t>
  </si>
  <si>
    <t>shop</t>
  </si>
  <si>
    <t>train</t>
  </si>
  <si>
    <t>destroyTown</t>
  </si>
  <si>
    <t>sendRess</t>
  </si>
  <si>
    <t>scenconf</t>
  </si>
  <si>
    <t>max</t>
  </si>
  <si>
    <t>min</t>
  </si>
  <si>
    <t>upgradeRangeLimit</t>
  </si>
  <si>
    <t>upgradeBuildingLimit</t>
  </si>
  <si>
    <t>upgradeTownLimit</t>
  </si>
  <si>
    <t>upgradeTownLevel</t>
  </si>
  <si>
    <t>enablePlayerFeature</t>
  </si>
  <si>
    <t>activeAction</t>
  </si>
  <si>
    <t>walk</t>
  </si>
  <si>
    <t>nlogger2</t>
  </si>
  <si>
    <t>Bigger logger</t>
  </si>
  <si>
    <t>prod</t>
  </si>
  <si>
    <t>nlogger</t>
  </si>
  <si>
    <t>Logger</t>
  </si>
  <si>
    <t>nquarry2</t>
  </si>
  <si>
    <t>Bigger quarry</t>
  </si>
  <si>
    <t>hill-mountain</t>
  </si>
  <si>
    <t>nquarry</t>
  </si>
  <si>
    <t>Quarry</t>
  </si>
  <si>
    <t>nhunter</t>
  </si>
  <si>
    <t>Hunter</t>
  </si>
  <si>
    <t>forest-grass</t>
  </si>
  <si>
    <t>nfisher</t>
  </si>
  <si>
    <t>Fisher</t>
  </si>
  <si>
    <t>near-water</t>
  </si>
  <si>
    <t>ntownhall4</t>
  </si>
  <si>
    <t>Bigger town hall</t>
  </si>
  <si>
    <t>needs</t>
  </si>
  <si>
    <t>nworker-nexplorer-nsettler</t>
  </si>
  <si>
    <t>destroy</t>
  </si>
  <si>
    <t>ntownhall3</t>
  </si>
  <si>
    <t>Town hall</t>
  </si>
  <si>
    <t>ntownhall2</t>
  </si>
  <si>
    <t>Bigger village hall</t>
  </si>
  <si>
    <t>nworker-nexplorer</t>
  </si>
  <si>
    <t>Village hall</t>
  </si>
  <si>
    <t>sell-tools</t>
  </si>
  <si>
    <t>nsawmill</t>
  </si>
  <si>
    <t>Sawmill</t>
  </si>
  <si>
    <t>true-true-false</t>
  </si>
  <si>
    <t>nmarket</t>
  </si>
  <si>
    <t>Market</t>
  </si>
  <si>
    <t>nearTown</t>
  </si>
  <si>
    <t>2-nmarket-false</t>
  </si>
  <si>
    <t>nmine</t>
  </si>
  <si>
    <t>Mine</t>
  </si>
  <si>
    <t>nworkshop</t>
  </si>
  <si>
    <t>Workshop</t>
  </si>
  <si>
    <t>nfarm2</t>
  </si>
  <si>
    <t>Bigger farm</t>
  </si>
  <si>
    <t>nfarm</t>
  </si>
  <si>
    <t>Farm</t>
  </si>
  <si>
    <t>not-winter</t>
  </si>
  <si>
    <t>nfield</t>
  </si>
  <si>
    <t>Field</t>
  </si>
  <si>
    <t>1-nfarm2-false</t>
  </si>
  <si>
    <t>nwall</t>
  </si>
  <si>
    <t>Town wall</t>
  </si>
  <si>
    <t>war</t>
  </si>
  <si>
    <t>ndockyard</t>
  </si>
  <si>
    <t>Dockyard</t>
  </si>
  <si>
    <t>explo</t>
  </si>
  <si>
    <t>nstreet2</t>
  </si>
  <si>
    <t>Street</t>
  </si>
  <si>
    <t>nstreet</t>
  </si>
  <si>
    <t>Way</t>
  </si>
  <si>
    <t>nbrickfactory</t>
  </si>
  <si>
    <t>Brick factory</t>
  </si>
  <si>
    <t>narmoury</t>
  </si>
  <si>
    <t>Armoury</t>
  </si>
  <si>
    <t>nbarracks</t>
  </si>
  <si>
    <t>Barracks</t>
  </si>
  <si>
    <t>ncastle</t>
  </si>
  <si>
    <t>Castle</t>
  </si>
  <si>
    <t>0-ncastle-true</t>
  </si>
  <si>
    <t>ngoldpalace</t>
  </si>
  <si>
    <t>Gold palace</t>
  </si>
  <si>
    <t>deco</t>
  </si>
  <si>
    <t>nstorage</t>
  </si>
  <si>
    <t>Storage</t>
  </si>
  <si>
    <t>general</t>
  </si>
  <si>
    <t>nlibrary</t>
  </si>
  <si>
    <t>Library</t>
  </si>
  <si>
    <t>RESEARCH</t>
  </si>
  <si>
    <t>nresearch</t>
  </si>
  <si>
    <t>Research tower</t>
  </si>
  <si>
    <t>nbridge</t>
  </si>
  <si>
    <t>Bridge</t>
  </si>
  <si>
    <t>ntemple2</t>
  </si>
  <si>
    <t>Bigger temple</t>
  </si>
  <si>
    <t>ntemple</t>
  </si>
  <si>
    <t>Temple</t>
  </si>
  <si>
    <t>ncircus</t>
  </si>
  <si>
    <t>Circus</t>
  </si>
  <si>
    <t>nwoodtower</t>
  </si>
  <si>
    <t>Wood tower</t>
  </si>
  <si>
    <t>nhouse2</t>
  </si>
  <si>
    <t>House</t>
  </si>
  <si>
    <t>nhouse</t>
  </si>
  <si>
    <t>Tent</t>
  </si>
  <si>
    <t>5-nhouse-false</t>
  </si>
  <si>
    <t>alchemyP</t>
  </si>
  <si>
    <t>rrope</t>
  </si>
  <si>
    <t>Rope Factory</t>
  </si>
  <si>
    <t>rleaf</t>
  </si>
  <si>
    <t>Leaf collector</t>
  </si>
  <si>
    <t>rsling</t>
  </si>
  <si>
    <t>Slingshot workshop</t>
  </si>
  <si>
    <t>rplank</t>
  </si>
  <si>
    <t>Plank creater</t>
  </si>
  <si>
    <t>rwood</t>
  </si>
  <si>
    <t>Wood collector</t>
  </si>
  <si>
    <t>not-spring</t>
  </si>
  <si>
    <t>rberry</t>
  </si>
  <si>
    <t>Berry finder</t>
  </si>
  <si>
    <t>rwapple</t>
  </si>
  <si>
    <t>Winter apple</t>
  </si>
  <si>
    <t>rhouse</t>
  </si>
  <si>
    <t>Tree house</t>
  </si>
  <si>
    <t>rresearch</t>
  </si>
  <si>
    <t>Mediation</t>
  </si>
  <si>
    <t>rtrain</t>
  </si>
  <si>
    <t>Training</t>
  </si>
  <si>
    <t>rpalast5</t>
  </si>
  <si>
    <t>Biggest palast</t>
  </si>
  <si>
    <t>rworker-rexplorer</t>
  </si>
  <si>
    <t>rpalast4</t>
  </si>
  <si>
    <t>Bigger palast</t>
  </si>
  <si>
    <t>rpalast3</t>
  </si>
  <si>
    <t>Big palast</t>
  </si>
  <si>
    <t>rpalast2</t>
  </si>
  <si>
    <t>Medium palast</t>
  </si>
  <si>
    <t>Small palast</t>
  </si>
  <si>
    <t>ralchemy</t>
  </si>
  <si>
    <t>Alchemy</t>
  </si>
  <si>
    <t>plank-4</t>
  </si>
  <si>
    <t>rstreet</t>
  </si>
  <si>
    <t>file</t>
  </si>
  <si>
    <t>movetyp</t>
  </si>
  <si>
    <t>dam</t>
  </si>
  <si>
    <t>ap</t>
  </si>
  <si>
    <t>embark</t>
  </si>
  <si>
    <t>build</t>
  </si>
  <si>
    <t>Nature</t>
  </si>
  <si>
    <t>food-3</t>
  </si>
  <si>
    <t>rexplorer</t>
  </si>
  <si>
    <t>Explorer</t>
  </si>
  <si>
    <t>rworker</t>
  </si>
  <si>
    <t>wood-3</t>
  </si>
  <si>
    <t>leaf-3</t>
  </si>
  <si>
    <t>rgolm</t>
  </si>
  <si>
    <t>Golm</t>
  </si>
  <si>
    <t>rfairy</t>
  </si>
  <si>
    <t>Fairy</t>
  </si>
  <si>
    <t>food-2</t>
  </si>
  <si>
    <t>relf</t>
  </si>
  <si>
    <t>Elf</t>
  </si>
  <si>
    <t>0-relf-true</t>
  </si>
  <si>
    <t>actionTerrainRemove</t>
  </si>
  <si>
    <t>alchemyA</t>
  </si>
  <si>
    <t>Queen</t>
  </si>
  <si>
    <t>nexplorer</t>
  </si>
  <si>
    <t>nworker</t>
  </si>
  <si>
    <t>stone-3</t>
  </si>
  <si>
    <t>nship</t>
  </si>
  <si>
    <t>Ship</t>
  </si>
  <si>
    <t>bridge</t>
  </si>
  <si>
    <t>nsettler</t>
  </si>
  <si>
    <t>Settler</t>
  </si>
  <si>
    <t>nsoldier</t>
  </si>
  <si>
    <t>nmage</t>
  </si>
  <si>
    <t>Mage</t>
  </si>
  <si>
    <t>gold-4</t>
  </si>
  <si>
    <t>ress+50</t>
  </si>
  <si>
    <t>ress-50</t>
  </si>
  <si>
    <t>autumn</t>
  </si>
  <si>
    <t>Found food</t>
  </si>
  <si>
    <t>Rats plag</t>
  </si>
  <si>
    <t>Rats eaten 50x food</t>
  </si>
  <si>
    <t>You found 50x food on the harvest.</t>
  </si>
  <si>
    <t>first</t>
  </si>
  <si>
    <t>foundTown</t>
  </si>
  <si>
    <t>North</t>
  </si>
  <si>
    <t>Universelles Volk</t>
  </si>
  <si>
    <t>hometerrain</t>
  </si>
  <si>
    <t>Fire</t>
  </si>
  <si>
    <t>Air</t>
  </si>
  <si>
    <t>Death</t>
  </si>
  <si>
    <t>Earth</t>
  </si>
  <si>
    <t>Energy</t>
  </si>
  <si>
    <t>Life</t>
  </si>
  <si>
    <t>Metal</t>
  </si>
  <si>
    <t>Magisches Zaubervolk?</t>
  </si>
  <si>
    <t>Luftvolk</t>
  </si>
  <si>
    <t>Messenger</t>
  </si>
  <si>
    <t>neutral</t>
  </si>
  <si>
    <t>ethos</t>
  </si>
  <si>
    <t>good</t>
  </si>
  <si>
    <t>bad</t>
  </si>
  <si>
    <t>dead</t>
  </si>
  <si>
    <t>ghost</t>
  </si>
  <si>
    <t>dwarf</t>
  </si>
  <si>
    <t>underwater</t>
  </si>
  <si>
    <t>elf</t>
  </si>
  <si>
    <t>sky</t>
  </si>
  <si>
    <t>fight</t>
  </si>
  <si>
    <t>magic</t>
  </si>
  <si>
    <t>n</t>
  </si>
  <si>
    <t>orc</t>
  </si>
  <si>
    <t>steam</t>
  </si>
  <si>
    <t>fantasy</t>
  </si>
  <si>
    <t>townNameGenerator</t>
  </si>
  <si>
    <t>viking</t>
  </si>
  <si>
    <t>mainfight</t>
  </si>
  <si>
    <t>discuss</t>
  </si>
  <si>
    <t>indirect</t>
  </si>
  <si>
    <t>Rangers</t>
  </si>
  <si>
    <t>Unknown</t>
  </si>
  <si>
    <t>Emissaries</t>
  </si>
  <si>
    <t>fire Worshipers</t>
  </si>
  <si>
    <t>Fish people</t>
  </si>
  <si>
    <t>fish</t>
  </si>
  <si>
    <t xml:space="preserve">Nymph Nymph </t>
  </si>
  <si>
    <t xml:space="preserve">Oceanid Oceanid </t>
  </si>
  <si>
    <t xml:space="preserve">Crew Mate Crew Mate </t>
  </si>
  <si>
    <t xml:space="preserve">Seaman Seaman </t>
  </si>
  <si>
    <t xml:space="preserve">Pirate Pirate </t>
  </si>
  <si>
    <t xml:space="preserve">Corsair Corsair </t>
  </si>
  <si>
    <t xml:space="preserve">Sea Dog Sea Dog </t>
  </si>
  <si>
    <t xml:space="preserve">Stormbird Stormbird </t>
  </si>
  <si>
    <t xml:space="preserve">Ayssid Ayssid </t>
  </si>
  <si>
    <t xml:space="preserve">Sea Witch Sea Witch </t>
  </si>
  <si>
    <t xml:space="preserve">Sorceress Sorceress </t>
  </si>
  <si>
    <t xml:space="preserve">Nix Nix </t>
  </si>
  <si>
    <t xml:space="preserve">Nix Warrior Nix Warrior </t>
  </si>
  <si>
    <t xml:space="preserve">Sea Serpent Sea Serpent </t>
  </si>
  <si>
    <t xml:space="preserve">Haspid Haspid </t>
  </si>
  <si>
    <t xml:space="preserve">Skeleton </t>
  </si>
  <si>
    <t xml:space="preserve">Skeleton Warrior </t>
  </si>
  <si>
    <t xml:space="preserve">Walking Dead </t>
  </si>
  <si>
    <t xml:space="preserve">Zombie </t>
  </si>
  <si>
    <t xml:space="preserve">Wight </t>
  </si>
  <si>
    <t xml:space="preserve">Wraith </t>
  </si>
  <si>
    <t xml:space="preserve">Vampire </t>
  </si>
  <si>
    <t xml:space="preserve">Vampire Lord </t>
  </si>
  <si>
    <t xml:space="preserve">Lich </t>
  </si>
  <si>
    <t xml:space="preserve">Black Knight </t>
  </si>
  <si>
    <t xml:space="preserve">Dread Knight </t>
  </si>
  <si>
    <t xml:space="preserve">Bone Dragon </t>
  </si>
  <si>
    <t xml:space="preserve">Ghost Dragon </t>
  </si>
  <si>
    <t xml:space="preserve">Gremlin </t>
  </si>
  <si>
    <t xml:space="preserve">Master Gremlin </t>
  </si>
  <si>
    <t xml:space="preserve">Stone Gargoyle </t>
  </si>
  <si>
    <t xml:space="preserve">Obsidian Gargoyle </t>
  </si>
  <si>
    <t xml:space="preserve">Stone Golem </t>
  </si>
  <si>
    <t xml:space="preserve">Iron Golem </t>
  </si>
  <si>
    <t xml:space="preserve">Mage </t>
  </si>
  <si>
    <t xml:space="preserve">Arch Mage </t>
  </si>
  <si>
    <t xml:space="preserve">Genie </t>
  </si>
  <si>
    <t xml:space="preserve">Master Genie </t>
  </si>
  <si>
    <t xml:space="preserve">Naga </t>
  </si>
  <si>
    <t xml:space="preserve">Naga Queen </t>
  </si>
  <si>
    <t xml:space="preserve">Giant </t>
  </si>
  <si>
    <t xml:space="preserve">Titan </t>
  </si>
  <si>
    <t>Forger</t>
  </si>
  <si>
    <t>forge</t>
  </si>
  <si>
    <t xml:space="preserve">Troglodyte </t>
  </si>
  <si>
    <t>Infernal Troglodyte</t>
  </si>
  <si>
    <t xml:space="preserve">Harpy </t>
  </si>
  <si>
    <t xml:space="preserve">Harpy Hag </t>
  </si>
  <si>
    <t xml:space="preserve">Beholder </t>
  </si>
  <si>
    <t xml:space="preserve">Evil Eye </t>
  </si>
  <si>
    <t xml:space="preserve">Medusa </t>
  </si>
  <si>
    <t xml:space="preserve">Medusa Queen </t>
  </si>
  <si>
    <t xml:space="preserve">Minotaur </t>
  </si>
  <si>
    <t xml:space="preserve">Minotaur King </t>
  </si>
  <si>
    <t xml:space="preserve">Manticore </t>
  </si>
  <si>
    <t xml:space="preserve">Scorpicore </t>
  </si>
  <si>
    <t xml:space="preserve">Red Dragon </t>
  </si>
  <si>
    <t xml:space="preserve">Black Dragon </t>
  </si>
  <si>
    <t>emis</t>
  </si>
  <si>
    <t>mess</t>
  </si>
  <si>
    <t xml:space="preserve">Pixie </t>
  </si>
  <si>
    <t xml:space="preserve">Sprite </t>
  </si>
  <si>
    <t xml:space="preserve">Air Elemental </t>
  </si>
  <si>
    <t xml:space="preserve">Storm Elemental </t>
  </si>
  <si>
    <t xml:space="preserve">Water Elemental </t>
  </si>
  <si>
    <t xml:space="preserve">Ice Elemental </t>
  </si>
  <si>
    <t xml:space="preserve">Fire Elemental </t>
  </si>
  <si>
    <t xml:space="preserve">Energy Elemental </t>
  </si>
  <si>
    <t xml:space="preserve">Earth Elemental </t>
  </si>
  <si>
    <t xml:space="preserve">Magma Elemental </t>
  </si>
  <si>
    <t xml:space="preserve">Psychic Elemental </t>
  </si>
  <si>
    <t xml:space="preserve">Magic Elemental </t>
  </si>
  <si>
    <t xml:space="preserve">Firebird </t>
  </si>
  <si>
    <t xml:space="preserve">Phoenix </t>
  </si>
  <si>
    <t xml:space="preserve">Imp </t>
  </si>
  <si>
    <t xml:space="preserve">Familiar </t>
  </si>
  <si>
    <t xml:space="preserve">Gog </t>
  </si>
  <si>
    <t xml:space="preserve">Magog </t>
  </si>
  <si>
    <t xml:space="preserve">Cerberus </t>
  </si>
  <si>
    <t xml:space="preserve">Demon </t>
  </si>
  <si>
    <t xml:space="preserve">Horned Demon </t>
  </si>
  <si>
    <t xml:space="preserve">Pit Fiend </t>
  </si>
  <si>
    <t xml:space="preserve">Pit Lord </t>
  </si>
  <si>
    <t xml:space="preserve">Efreet </t>
  </si>
  <si>
    <t xml:space="preserve">Efreet Sultan </t>
  </si>
  <si>
    <t xml:space="preserve">Devil </t>
  </si>
  <si>
    <t xml:space="preserve">Arch Devil </t>
  </si>
  <si>
    <t xml:space="preserve">Marksman </t>
  </si>
  <si>
    <t xml:space="preserve">Griffin </t>
  </si>
  <si>
    <t xml:space="preserve">Royal Griffin </t>
  </si>
  <si>
    <t xml:space="preserve">Swordsman </t>
  </si>
  <si>
    <t xml:space="preserve">Crusader </t>
  </si>
  <si>
    <t xml:space="preserve">Monk </t>
  </si>
  <si>
    <t xml:space="preserve">Cavalier </t>
  </si>
  <si>
    <t xml:space="preserve">Angel </t>
  </si>
  <si>
    <t xml:space="preserve">Archangel </t>
  </si>
  <si>
    <t xml:space="preserve">Goblin </t>
  </si>
  <si>
    <t xml:space="preserve">Hobgoblin </t>
  </si>
  <si>
    <t xml:space="preserve">Wolf Rider </t>
  </si>
  <si>
    <t xml:space="preserve">Wolf Raider </t>
  </si>
  <si>
    <t xml:space="preserve">Orc </t>
  </si>
  <si>
    <t xml:space="preserve">Orc Chieftain </t>
  </si>
  <si>
    <t xml:space="preserve">Ogre </t>
  </si>
  <si>
    <t xml:space="preserve">Ogre Mage </t>
  </si>
  <si>
    <t xml:space="preserve">Roc </t>
  </si>
  <si>
    <t xml:space="preserve">Thunderbird </t>
  </si>
  <si>
    <t xml:space="preserve">Cyclops </t>
  </si>
  <si>
    <t xml:space="preserve">Cyclops King </t>
  </si>
  <si>
    <t xml:space="preserve">Behemoth </t>
  </si>
  <si>
    <t xml:space="preserve">Ancient Behemoth </t>
  </si>
  <si>
    <t>Harvester</t>
  </si>
  <si>
    <t>harv</t>
  </si>
  <si>
    <t>townLevelName</t>
  </si>
  <si>
    <t>Village</t>
  </si>
  <si>
    <t>Bigger village</t>
  </si>
  <si>
    <t>Town</t>
  </si>
  <si>
    <t>Bigger town</t>
  </si>
  <si>
    <t>Kingdom</t>
  </si>
  <si>
    <t>Bigger kingdom</t>
  </si>
  <si>
    <t>Cemetery</t>
  </si>
  <si>
    <t>Bigger cemetery</t>
  </si>
  <si>
    <t>Untote- bonus in der Nacht</t>
  </si>
  <si>
    <t>Bergvolk- Zwerge- unter der Erde?</t>
  </si>
  <si>
    <t>#origin</t>
  </si>
  <si>
    <t>gift</t>
  </si>
  <si>
    <t>date</t>
  </si>
  <si>
    <t>357-361</t>
  </si>
  <si>
    <t>actionTerrainAdd</t>
  </si>
  <si>
    <t>hidden</t>
  </si>
  <si>
    <t>Night King</t>
  </si>
  <si>
    <t>dnightking</t>
  </si>
  <si>
    <t>dblackknight</t>
  </si>
  <si>
    <t>ffireleader</t>
  </si>
  <si>
    <t>Fire leader</t>
  </si>
  <si>
    <t>units1.png-9-0</t>
  </si>
  <si>
    <t>Pegasus</t>
  </si>
  <si>
    <t>rpegasus</t>
  </si>
  <si>
    <t>#desc</t>
  </si>
  <si>
    <t>Default nation</t>
  </si>
  <si>
    <t>Snake</t>
  </si>
  <si>
    <t>rsnake</t>
  </si>
  <si>
    <t>Satananbeter+ schwach+ aber viele</t>
  </si>
  <si>
    <t>Nation under construction. Not really usefull at the moment.</t>
  </si>
  <si>
    <t>Wasservolk + Boote+ gebäude nur auf wasser+ stdt kann bewegt werden</t>
  </si>
  <si>
    <t>Turnip</t>
  </si>
  <si>
    <t>Carrot</t>
  </si>
  <si>
    <t>Cabbage</t>
  </si>
  <si>
    <t>Onion</t>
  </si>
  <si>
    <t>Corn</t>
  </si>
  <si>
    <t>Wheat</t>
  </si>
  <si>
    <t>Bell pepper</t>
  </si>
  <si>
    <t>Eggplant</t>
  </si>
  <si>
    <t>Cauliflower</t>
  </si>
  <si>
    <t>Potato</t>
  </si>
  <si>
    <t>Tomato</t>
  </si>
  <si>
    <t>Peanut</t>
  </si>
  <si>
    <t>Broccoli</t>
  </si>
  <si>
    <t>Pumpkin</t>
  </si>
  <si>
    <t>Cucumber</t>
  </si>
  <si>
    <t>Strawberry</t>
  </si>
  <si>
    <t>rfield</t>
  </si>
  <si>
    <t>Seed</t>
  </si>
  <si>
    <t>farm</t>
  </si>
  <si>
    <t>seed</t>
  </si>
  <si>
    <t>nobuild</t>
  </si>
  <si>
    <t>rturnip</t>
  </si>
  <si>
    <t>Turnip field</t>
  </si>
  <si>
    <t>rcarrot</t>
  </si>
  <si>
    <t>Carrot field</t>
  </si>
  <si>
    <t>rcabbage</t>
  </si>
  <si>
    <t>Cabbage field</t>
  </si>
  <si>
    <t>rpotato</t>
  </si>
  <si>
    <t>Potato field</t>
  </si>
  <si>
    <t>ronion</t>
  </si>
  <si>
    <t>Onion field</t>
  </si>
  <si>
    <t>rcorn</t>
  </si>
  <si>
    <t>Corn field</t>
  </si>
  <si>
    <t>rtomato</t>
  </si>
  <si>
    <t>Tomato field</t>
  </si>
  <si>
    <t>rwheat</t>
  </si>
  <si>
    <t>Wheat field</t>
  </si>
  <si>
    <t>Bell pepper field</t>
  </si>
  <si>
    <t>reggplant</t>
  </si>
  <si>
    <t>Eggplant field</t>
  </si>
  <si>
    <t>rcauliflower</t>
  </si>
  <si>
    <t>Cauliflower field</t>
  </si>
  <si>
    <t>rbroccoli</t>
  </si>
  <si>
    <t>Broccoli field</t>
  </si>
  <si>
    <t>rpumpkin</t>
  </si>
  <si>
    <t>Pumpkin field</t>
  </si>
  <si>
    <t>rcucumber</t>
  </si>
  <si>
    <t>Cucumber field</t>
  </si>
  <si>
    <t>rstrawberry</t>
  </si>
  <si>
    <t>Strawberry field</t>
  </si>
  <si>
    <t>rpeanut</t>
  </si>
  <si>
    <t>Peanut field</t>
  </si>
  <si>
    <t>bellpepper</t>
  </si>
  <si>
    <t>rbellpepper</t>
  </si>
  <si>
    <t>rturnip-rcarrot-rcabbage-rpotato-ronion-rcorn-rtomato-rwheat-rbellpepper-reggplant-rcauliflower-rbroccoli-rpumpkin-rcucumber-rstrawberry-rpeanut</t>
  </si>
  <si>
    <t>turnip</t>
  </si>
  <si>
    <t>carrot</t>
  </si>
  <si>
    <t>cabbage</t>
  </si>
  <si>
    <t>potato</t>
  </si>
  <si>
    <t>onion</t>
  </si>
  <si>
    <t>corn</t>
  </si>
  <si>
    <t>tomato</t>
  </si>
  <si>
    <t>wheat</t>
  </si>
  <si>
    <t>eggplant</t>
  </si>
  <si>
    <t>cauliflower</t>
  </si>
  <si>
    <t>broccoli</t>
  </si>
  <si>
    <t>pumpkin</t>
  </si>
  <si>
    <t>cucumber</t>
  </si>
  <si>
    <t>strawberry</t>
  </si>
  <si>
    <t>peanut</t>
  </si>
  <si>
    <t>true-false-false</t>
  </si>
  <si>
    <t>rfox</t>
  </si>
  <si>
    <t>Fox</t>
  </si>
  <si>
    <t>rgoldmonkey</t>
  </si>
  <si>
    <t>Gold Monkey</t>
  </si>
  <si>
    <t>rmonkey</t>
  </si>
  <si>
    <t>Monkey</t>
  </si>
  <si>
    <t>units1.png-14</t>
  </si>
  <si>
    <t>units1.png-0</t>
  </si>
  <si>
    <t>units1.png-18</t>
  </si>
  <si>
    <t>units1.png-1</t>
  </si>
  <si>
    <t>units1.png-12</t>
  </si>
  <si>
    <t>units1.png-3</t>
  </si>
  <si>
    <t>units1.png-13</t>
  </si>
  <si>
    <t>units1.png-5</t>
  </si>
  <si>
    <t>units1.png-4</t>
  </si>
  <si>
    <t>units1.png-91</t>
  </si>
  <si>
    <t>units1.png-15</t>
  </si>
  <si>
    <t>units1.png-81</t>
  </si>
  <si>
    <t>units1.png-16</t>
  </si>
  <si>
    <t>units1.png-6</t>
  </si>
  <si>
    <t>units1.png-56</t>
  </si>
  <si>
    <t>units1.png-20</t>
  </si>
  <si>
    <t>units2.png-52</t>
  </si>
  <si>
    <t>units1.png-92</t>
  </si>
  <si>
    <t>rrabbit</t>
  </si>
  <si>
    <t>Rabbit</t>
  </si>
  <si>
    <t>food-5</t>
  </si>
  <si>
    <t>rcornfairy</t>
  </si>
  <si>
    <t>Corn Fairy</t>
  </si>
  <si>
    <t>units2.png-36</t>
  </si>
  <si>
    <t>units2.png-24</t>
  </si>
  <si>
    <t>units1.png-76</t>
  </si>
  <si>
    <t>units1.png-46</t>
  </si>
  <si>
    <t>rslime</t>
  </si>
  <si>
    <t>Slime</t>
  </si>
  <si>
    <t>units2.png-19</t>
  </si>
  <si>
    <t>??</t>
  </si>
  <si>
    <t>-0.1</t>
  </si>
  <si>
    <t>not-nship</t>
  </si>
  <si>
    <t>swim</t>
  </si>
  <si>
    <t>passPublic</t>
  </si>
  <si>
    <t>passOwner</t>
  </si>
  <si>
    <t>river</t>
  </si>
  <si>
    <t>wall</t>
  </si>
  <si>
    <t>Volk der Wälder- kennen das Prinzept der Stadt nicht wirklich- Fruchtbares + Boni von verschiedenen Essen</t>
  </si>
  <si>
    <t>Ranger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</si>
</sst>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indexed="8"/>
      <name val="Arial"/>
      <family val="2"/>
    </font>
    <font>
      <sz val="10"/>
      <name val="Arial"/>
      <family val="0"/>
    </font>
    <font>
      <sz val="11"/>
      <color indexed="9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48"/>
      <name val="Monaco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5"/>
      <name val="Arial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3366FF"/>
      <name val="Monaco"/>
      <family val="2"/>
    </font>
    <font>
      <sz val="11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8"/>
      </left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2" fillId="36" borderId="0" applyNumberFormat="0" applyBorder="0" applyAlignment="0" applyProtection="0"/>
    <xf numFmtId="0" fontId="43" fillId="37" borderId="1" applyNumberFormat="0" applyAlignment="0" applyProtection="0"/>
    <xf numFmtId="0" fontId="44" fillId="3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0" borderId="1" applyNumberFormat="0" applyAlignment="0" applyProtection="0"/>
    <xf numFmtId="0" fontId="53" fillId="0" borderId="6" applyNumberFormat="0" applyFill="0" applyAlignment="0" applyProtection="0"/>
    <xf numFmtId="0" fontId="54" fillId="41" borderId="0" applyNumberFormat="0" applyBorder="0" applyAlignment="0" applyProtection="0"/>
    <xf numFmtId="0" fontId="0" fillId="42" borderId="7" applyNumberFormat="0" applyFont="0" applyAlignment="0" applyProtection="0"/>
    <xf numFmtId="0" fontId="55" fillId="3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4" fillId="9" borderId="0" applyNumberFormat="0" applyBorder="0" applyAlignment="0" applyProtection="0"/>
    <xf numFmtId="0" fontId="2" fillId="28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28" borderId="0" applyNumberFormat="0" applyBorder="0" applyAlignment="0" applyProtection="0"/>
    <xf numFmtId="0" fontId="2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47" borderId="13" applyNumberFormat="0" applyAlignment="0" applyProtection="0"/>
    <xf numFmtId="0" fontId="10" fillId="0" borderId="14" applyNumberFormat="0" applyFill="0" applyAlignment="0" applyProtection="0"/>
    <xf numFmtId="0" fontId="0" fillId="48" borderId="1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8" borderId="16" applyNumberFormat="0" applyAlignment="0" applyProtection="0"/>
    <xf numFmtId="0" fontId="14" fillId="11" borderId="16" applyNumberFormat="0" applyAlignment="0" applyProtection="0"/>
    <xf numFmtId="0" fontId="15" fillId="18" borderId="17" applyNumberFormat="0" applyAlignment="0" applyProtection="0"/>
    <xf numFmtId="0" fontId="16" fillId="20" borderId="0" applyNumberFormat="0" applyBorder="0" applyAlignment="0" applyProtection="0"/>
    <xf numFmtId="0" fontId="17" fillId="0" borderId="18" applyNumberFormat="0" applyFill="0" applyAlignment="0" applyProtection="0"/>
  </cellStyleXfs>
  <cellXfs count="52">
    <xf numFmtId="0" fontId="0" fillId="0" borderId="0" xfId="0" applyAlignment="1">
      <alignment/>
    </xf>
    <xf numFmtId="0" fontId="40" fillId="3" borderId="0" xfId="16" applyAlignment="1">
      <alignment/>
    </xf>
    <xf numFmtId="0" fontId="40" fillId="5" borderId="0" xfId="18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48" borderId="0" xfId="0" applyFont="1" applyFill="1" applyAlignment="1">
      <alignment/>
    </xf>
    <xf numFmtId="0" fontId="0" fillId="48" borderId="19" xfId="0" applyFill="1" applyBorder="1" applyAlignment="1">
      <alignment/>
    </xf>
    <xf numFmtId="0" fontId="0" fillId="48" borderId="0" xfId="0" applyFill="1" applyBorder="1" applyAlignment="1">
      <alignment/>
    </xf>
    <xf numFmtId="0" fontId="0" fillId="49" borderId="19" xfId="0" applyFont="1" applyFill="1" applyBorder="1" applyAlignment="1">
      <alignment/>
    </xf>
    <xf numFmtId="0" fontId="0" fillId="49" borderId="0" xfId="0" applyFill="1" applyBorder="1" applyAlignment="1">
      <alignment/>
    </xf>
    <xf numFmtId="0" fontId="19" fillId="48" borderId="0" xfId="0" applyFont="1" applyFill="1" applyAlignment="1">
      <alignment/>
    </xf>
    <xf numFmtId="0" fontId="16" fillId="20" borderId="21" xfId="10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0" fillId="11" borderId="0" xfId="0" applyFont="1" applyFill="1" applyAlignment="1">
      <alignment/>
    </xf>
    <xf numFmtId="0" fontId="0" fillId="11" borderId="19" xfId="0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ill="1" applyBorder="1" applyAlignment="1">
      <alignment/>
    </xf>
    <xf numFmtId="0" fontId="40" fillId="7" borderId="0" xfId="20" applyAlignment="1">
      <alignment/>
    </xf>
    <xf numFmtId="0" fontId="59" fillId="50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20" fillId="0" borderId="22" xfId="0" applyFont="1" applyBorder="1" applyAlignment="1">
      <alignment/>
    </xf>
    <xf numFmtId="0" fontId="41" fillId="30" borderId="0" xfId="50" applyAlignment="1">
      <alignment/>
    </xf>
    <xf numFmtId="0" fontId="40" fillId="2" borderId="0" xfId="15" applyAlignment="1">
      <alignment/>
    </xf>
    <xf numFmtId="0" fontId="40" fillId="4" borderId="0" xfId="17" applyAlignment="1">
      <alignment/>
    </xf>
    <xf numFmtId="0" fontId="40" fillId="3" borderId="22" xfId="16" applyBorder="1" applyAlignment="1">
      <alignment/>
    </xf>
    <xf numFmtId="0" fontId="40" fillId="7" borderId="22" xfId="20" applyBorder="1" applyAlignment="1">
      <alignment/>
    </xf>
    <xf numFmtId="0" fontId="40" fillId="4" borderId="22" xfId="17" applyBorder="1" applyAlignment="1">
      <alignment/>
    </xf>
    <xf numFmtId="0" fontId="40" fillId="5" borderId="22" xfId="18" applyBorder="1" applyAlignment="1">
      <alignment/>
    </xf>
    <xf numFmtId="0" fontId="40" fillId="6" borderId="22" xfId="19" applyBorder="1" applyAlignment="1">
      <alignment/>
    </xf>
    <xf numFmtId="0" fontId="6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0" fillId="48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Fill="1" applyBorder="1" applyAlignment="1">
      <alignment/>
    </xf>
    <xf numFmtId="0" fontId="0" fillId="48" borderId="24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61" fillId="51" borderId="0" xfId="0" applyFont="1" applyFill="1" applyAlignment="1">
      <alignment/>
    </xf>
    <xf numFmtId="0" fontId="6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26" xfId="0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4" xfId="23"/>
    <cellStyle name="20% - 强调文字颜色 5" xfId="24"/>
    <cellStyle name="20% - 强调文字颜色 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好" xfId="80"/>
    <cellStyle name="差" xfId="81"/>
    <cellStyle name="强调文字颜色 1" xfId="82"/>
    <cellStyle name="强调文字颜色 3" xfId="83"/>
    <cellStyle name="强调文字颜色 4" xfId="84"/>
    <cellStyle name="强调文字颜色 5" xfId="85"/>
    <cellStyle name="强调文字颜色 6" xfId="86"/>
    <cellStyle name="标题" xfId="87"/>
    <cellStyle name="标题 1" xfId="88"/>
    <cellStyle name="标题 2" xfId="89"/>
    <cellStyle name="标题 3" xfId="90"/>
    <cellStyle name="标题 4" xfId="91"/>
    <cellStyle name="检查单元格" xfId="92"/>
    <cellStyle name="汇总" xfId="93"/>
    <cellStyle name="注释" xfId="94"/>
    <cellStyle name="解释性文本" xfId="95"/>
    <cellStyle name="警告文本" xfId="96"/>
    <cellStyle name="计算" xfId="97"/>
    <cellStyle name="输入" xfId="98"/>
    <cellStyle name="输出" xfId="99"/>
    <cellStyle name="适中" xfId="100"/>
    <cellStyle name="链接单元格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A10"/>
    </sheetView>
  </sheetViews>
  <sheetFormatPr defaultColWidth="11.00390625" defaultRowHeight="14.25"/>
  <cols>
    <col min="1" max="1" width="10.00390625" style="0" customWidth="1"/>
  </cols>
  <sheetData>
    <row r="1" spans="1:3" ht="13.5">
      <c r="A1" t="s">
        <v>0</v>
      </c>
      <c r="B1" t="s">
        <v>1</v>
      </c>
      <c r="C1" t="s">
        <v>2</v>
      </c>
    </row>
    <row r="2" spans="1:3" ht="13.5">
      <c r="A2" t="s">
        <v>139</v>
      </c>
      <c r="B2" t="s">
        <v>335</v>
      </c>
      <c r="C2">
        <v>64</v>
      </c>
    </row>
    <row r="3" spans="1:3" ht="13.5">
      <c r="A3" t="s">
        <v>140</v>
      </c>
      <c r="B3" t="s">
        <v>336</v>
      </c>
      <c r="C3">
        <v>69</v>
      </c>
    </row>
    <row r="4" spans="1:3" ht="13.5">
      <c r="A4" t="s">
        <v>143</v>
      </c>
      <c r="B4" t="s">
        <v>337</v>
      </c>
      <c r="C4">
        <v>1</v>
      </c>
    </row>
    <row r="5" spans="1:3" ht="13.5">
      <c r="A5" t="s">
        <v>141</v>
      </c>
      <c r="B5" t="s">
        <v>338</v>
      </c>
      <c r="C5">
        <v>543</v>
      </c>
    </row>
    <row r="6" spans="1:3" ht="13.5">
      <c r="A6" t="s">
        <v>144</v>
      </c>
      <c r="B6" t="s">
        <v>339</v>
      </c>
      <c r="C6">
        <v>66</v>
      </c>
    </row>
    <row r="7" spans="1:3" ht="13.5">
      <c r="A7" t="s">
        <v>142</v>
      </c>
      <c r="B7" t="s">
        <v>340</v>
      </c>
      <c r="C7">
        <v>70</v>
      </c>
    </row>
    <row r="8" spans="1:3" ht="13.5">
      <c r="A8" t="s">
        <v>86</v>
      </c>
      <c r="B8" t="s">
        <v>341</v>
      </c>
      <c r="C8">
        <v>88</v>
      </c>
    </row>
    <row r="9" spans="1:3" ht="13.5">
      <c r="A9" t="s">
        <v>69</v>
      </c>
      <c r="B9" t="s">
        <v>70</v>
      </c>
      <c r="C9">
        <v>67</v>
      </c>
    </row>
    <row r="10" spans="1:3" ht="13.5">
      <c r="A10" t="s">
        <v>12</v>
      </c>
      <c r="B10" t="s">
        <v>93</v>
      </c>
      <c r="C10">
        <v>295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7" sqref="M17"/>
    </sheetView>
  </sheetViews>
  <sheetFormatPr defaultColWidth="11.00390625" defaultRowHeight="14.25"/>
  <cols>
    <col min="1" max="1" width="10.00390625" style="0" customWidth="1"/>
    <col min="2" max="5" width="11.00390625" style="0" customWidth="1"/>
    <col min="6" max="6" width="10.875" style="3" customWidth="1"/>
    <col min="7" max="10" width="10.875" style="4" customWidth="1"/>
    <col min="11" max="11" width="10.875" style="5" customWidth="1"/>
  </cols>
  <sheetData>
    <row r="1" spans="1:13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  <c r="G1" s="4" t="s">
        <v>6</v>
      </c>
      <c r="H1" s="6" t="s">
        <v>7</v>
      </c>
      <c r="I1" s="6" t="s">
        <v>7</v>
      </c>
      <c r="J1" s="4" t="s">
        <v>8</v>
      </c>
      <c r="K1" s="5" t="s">
        <v>9</v>
      </c>
      <c r="L1" t="s">
        <v>10</v>
      </c>
      <c r="M1" t="s">
        <v>10</v>
      </c>
    </row>
    <row r="2" spans="6:13" ht="13.5">
      <c r="F2" s="3" t="s">
        <v>11</v>
      </c>
      <c r="G2" s="4" t="s">
        <v>12</v>
      </c>
      <c r="H2" s="4" t="s">
        <v>13</v>
      </c>
      <c r="I2" s="22" t="s">
        <v>11</v>
      </c>
      <c r="J2" s="4" t="s">
        <v>14</v>
      </c>
      <c r="K2" s="5" t="s">
        <v>15</v>
      </c>
      <c r="L2" t="s">
        <v>16</v>
      </c>
      <c r="M2" t="s">
        <v>17</v>
      </c>
    </row>
    <row r="3" spans="1:13" ht="13.5">
      <c r="A3" t="s">
        <v>18</v>
      </c>
      <c r="B3" t="s">
        <v>19</v>
      </c>
      <c r="C3">
        <v>556</v>
      </c>
      <c r="D3" t="s">
        <v>20</v>
      </c>
      <c r="E3">
        <v>3</v>
      </c>
      <c r="G3" s="4">
        <v>100</v>
      </c>
      <c r="I3" s="4">
        <v>20</v>
      </c>
      <c r="L3" t="s">
        <v>21</v>
      </c>
      <c r="M3" t="s">
        <v>22</v>
      </c>
    </row>
    <row r="4" spans="1:13" ht="13.5">
      <c r="A4" t="s">
        <v>23</v>
      </c>
      <c r="B4" t="s">
        <v>24</v>
      </c>
      <c r="C4">
        <v>556</v>
      </c>
      <c r="D4" t="s">
        <v>25</v>
      </c>
      <c r="E4">
        <v>3</v>
      </c>
      <c r="G4" s="4">
        <v>-50</v>
      </c>
      <c r="I4" s="4">
        <v>20</v>
      </c>
      <c r="L4" t="s">
        <v>21</v>
      </c>
      <c r="M4" t="s">
        <v>22</v>
      </c>
    </row>
    <row r="5" spans="1:13" ht="13.5">
      <c r="A5" t="s">
        <v>26</v>
      </c>
      <c r="B5" t="s">
        <v>27</v>
      </c>
      <c r="C5">
        <v>558</v>
      </c>
      <c r="D5" t="s">
        <v>28</v>
      </c>
      <c r="E5">
        <v>3</v>
      </c>
      <c r="F5" s="3">
        <v>-50</v>
      </c>
      <c r="I5" s="4">
        <v>20</v>
      </c>
      <c r="L5" t="s">
        <v>21</v>
      </c>
      <c r="M5" t="s">
        <v>29</v>
      </c>
    </row>
    <row r="6" spans="1:13" ht="13.5">
      <c r="A6" t="s">
        <v>30</v>
      </c>
      <c r="B6" t="s">
        <v>31</v>
      </c>
      <c r="C6">
        <v>558</v>
      </c>
      <c r="D6" t="s">
        <v>32</v>
      </c>
      <c r="E6">
        <v>3</v>
      </c>
      <c r="F6" s="3">
        <v>50</v>
      </c>
      <c r="I6" s="4">
        <v>20</v>
      </c>
      <c r="L6" t="s">
        <v>21</v>
      </c>
      <c r="M6" t="s">
        <v>29</v>
      </c>
    </row>
    <row r="7" spans="1:10" ht="13.5">
      <c r="A7" t="s">
        <v>33</v>
      </c>
      <c r="B7" t="s">
        <v>34</v>
      </c>
      <c r="C7">
        <v>382</v>
      </c>
      <c r="D7" t="s">
        <v>35</v>
      </c>
      <c r="E7">
        <v>0</v>
      </c>
      <c r="I7" s="4">
        <v>20</v>
      </c>
      <c r="J7" s="4">
        <v>1</v>
      </c>
    </row>
    <row r="8" spans="1:9" ht="13.5">
      <c r="A8" t="s">
        <v>7</v>
      </c>
      <c r="B8" t="s">
        <v>36</v>
      </c>
      <c r="C8">
        <v>210</v>
      </c>
      <c r="D8" t="s">
        <v>37</v>
      </c>
      <c r="E8">
        <v>0</v>
      </c>
      <c r="H8" s="4">
        <v>50</v>
      </c>
      <c r="I8" s="4">
        <v>20</v>
      </c>
    </row>
    <row r="9" spans="1:12" ht="13.5">
      <c r="A9" t="s">
        <v>38</v>
      </c>
      <c r="B9" t="s">
        <v>39</v>
      </c>
      <c r="C9">
        <v>545</v>
      </c>
      <c r="D9" t="s">
        <v>40</v>
      </c>
      <c r="E9">
        <v>1</v>
      </c>
      <c r="I9" s="4">
        <v>20</v>
      </c>
      <c r="K9" s="5">
        <v>-9</v>
      </c>
      <c r="L9" t="s">
        <v>41</v>
      </c>
    </row>
    <row r="10" spans="1:11" ht="15.75">
      <c r="A10" t="s">
        <v>42</v>
      </c>
      <c r="B10" t="s">
        <v>43</v>
      </c>
      <c r="C10">
        <v>548</v>
      </c>
      <c r="D10" s="7" t="s">
        <v>44</v>
      </c>
      <c r="E10" s="8">
        <v>1</v>
      </c>
      <c r="I10" s="4">
        <v>20</v>
      </c>
      <c r="K10" s="5">
        <v>3</v>
      </c>
    </row>
    <row r="11" spans="1:13" ht="13.5">
      <c r="A11" t="s">
        <v>323</v>
      </c>
      <c r="B11" t="s">
        <v>326</v>
      </c>
      <c r="C11">
        <v>265</v>
      </c>
      <c r="D11" s="7" t="s">
        <v>329</v>
      </c>
      <c r="E11">
        <v>0</v>
      </c>
      <c r="I11" s="4">
        <v>50</v>
      </c>
      <c r="M11" t="s">
        <v>325</v>
      </c>
    </row>
    <row r="12" spans="1:13" ht="13.5">
      <c r="A12" t="s">
        <v>324</v>
      </c>
      <c r="B12" t="s">
        <v>327</v>
      </c>
      <c r="C12">
        <v>265</v>
      </c>
      <c r="D12" s="7" t="s">
        <v>328</v>
      </c>
      <c r="E12">
        <v>0</v>
      </c>
      <c r="I12" s="4">
        <v>-50</v>
      </c>
      <c r="M12" t="s">
        <v>325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9" sqref="H9"/>
    </sheetView>
  </sheetViews>
  <sheetFormatPr defaultColWidth="11.00390625" defaultRowHeight="14.25"/>
  <cols>
    <col min="1" max="1" width="10.00390625" style="0" customWidth="1"/>
  </cols>
  <sheetData>
    <row r="1" spans="1:11" ht="13.5">
      <c r="A1" t="s">
        <v>0</v>
      </c>
      <c r="B1" t="s">
        <v>1</v>
      </c>
      <c r="C1" t="s">
        <v>45</v>
      </c>
      <c r="D1" t="s">
        <v>2</v>
      </c>
      <c r="E1" t="s">
        <v>46</v>
      </c>
      <c r="F1" t="s">
        <v>46</v>
      </c>
      <c r="G1" t="s">
        <v>47</v>
      </c>
      <c r="H1" t="s">
        <v>47</v>
      </c>
      <c r="I1" t="s">
        <v>47</v>
      </c>
      <c r="J1" t="s">
        <v>48</v>
      </c>
      <c r="K1" t="s">
        <v>49</v>
      </c>
    </row>
    <row r="2" spans="6:9" ht="13.5">
      <c r="F2" t="s">
        <v>50</v>
      </c>
      <c r="G2" t="s">
        <v>51</v>
      </c>
      <c r="H2" t="s">
        <v>52</v>
      </c>
      <c r="I2" t="s">
        <v>53</v>
      </c>
    </row>
    <row r="3" spans="1:6" ht="13.5">
      <c r="A3" t="s">
        <v>54</v>
      </c>
      <c r="B3" t="s">
        <v>55</v>
      </c>
      <c r="D3">
        <v>394</v>
      </c>
      <c r="E3">
        <v>1556</v>
      </c>
      <c r="F3">
        <v>1556</v>
      </c>
    </row>
    <row r="4" spans="1:11" ht="13.5">
      <c r="A4" t="s">
        <v>56</v>
      </c>
      <c r="B4" t="s">
        <v>57</v>
      </c>
      <c r="C4" t="s">
        <v>58</v>
      </c>
      <c r="D4">
        <v>104</v>
      </c>
      <c r="E4">
        <v>400</v>
      </c>
      <c r="F4">
        <v>404</v>
      </c>
      <c r="G4">
        <v>10</v>
      </c>
      <c r="H4">
        <v>5</v>
      </c>
      <c r="J4">
        <v>25</v>
      </c>
      <c r="K4">
        <v>-1</v>
      </c>
    </row>
    <row r="5" spans="1:8" ht="13.5">
      <c r="A5" t="s">
        <v>59</v>
      </c>
      <c r="B5" t="s">
        <v>60</v>
      </c>
      <c r="D5">
        <v>0</v>
      </c>
      <c r="E5">
        <v>0</v>
      </c>
      <c r="F5">
        <v>768</v>
      </c>
      <c r="G5">
        <v>5</v>
      </c>
      <c r="H5">
        <v>5</v>
      </c>
    </row>
    <row r="6" spans="1:8" ht="13.5">
      <c r="A6" t="s">
        <v>61</v>
      </c>
      <c r="B6" t="s">
        <v>62</v>
      </c>
      <c r="C6" t="s">
        <v>63</v>
      </c>
      <c r="D6">
        <v>488</v>
      </c>
      <c r="E6">
        <v>1936</v>
      </c>
      <c r="F6">
        <v>772</v>
      </c>
      <c r="G6">
        <v>5</v>
      </c>
      <c r="H6">
        <v>5</v>
      </c>
    </row>
    <row r="7" spans="1:11" ht="13.5">
      <c r="A7" t="s">
        <v>64</v>
      </c>
      <c r="B7" t="s">
        <v>65</v>
      </c>
      <c r="D7">
        <v>202</v>
      </c>
      <c r="E7">
        <v>788</v>
      </c>
      <c r="F7">
        <v>1168</v>
      </c>
      <c r="G7">
        <v>10</v>
      </c>
      <c r="H7">
        <v>5</v>
      </c>
      <c r="J7">
        <v>50</v>
      </c>
      <c r="K7">
        <v>1</v>
      </c>
    </row>
    <row r="8" spans="1:11" ht="13.5">
      <c r="A8" t="s">
        <v>66</v>
      </c>
      <c r="B8" t="s">
        <v>67</v>
      </c>
      <c r="C8" t="s">
        <v>68</v>
      </c>
      <c r="D8">
        <v>204</v>
      </c>
      <c r="E8">
        <v>792</v>
      </c>
      <c r="F8">
        <v>1172</v>
      </c>
      <c r="G8">
        <v>15</v>
      </c>
      <c r="H8">
        <v>7</v>
      </c>
      <c r="J8">
        <v>100</v>
      </c>
      <c r="K8">
        <v>2</v>
      </c>
    </row>
    <row r="9" spans="1:9" ht="13.5">
      <c r="A9" t="s">
        <v>69</v>
      </c>
      <c r="B9" t="s">
        <v>70</v>
      </c>
      <c r="D9">
        <v>16</v>
      </c>
      <c r="E9">
        <v>32</v>
      </c>
      <c r="F9">
        <v>32</v>
      </c>
      <c r="H9">
        <v>5</v>
      </c>
      <c r="I9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" sqref="E4"/>
    </sheetView>
  </sheetViews>
  <sheetFormatPr defaultColWidth="11.00390625" defaultRowHeight="14.25"/>
  <cols>
    <col min="1" max="1" width="10.00390625" style="0" customWidth="1"/>
  </cols>
  <sheetData>
    <row r="1" spans="1:23" ht="13.5">
      <c r="A1" t="s">
        <v>0</v>
      </c>
      <c r="B1" t="s">
        <v>1</v>
      </c>
      <c r="C1" t="s">
        <v>500</v>
      </c>
      <c r="D1" t="s">
        <v>3</v>
      </c>
      <c r="E1" t="s">
        <v>509</v>
      </c>
      <c r="F1" t="s">
        <v>2</v>
      </c>
      <c r="G1" t="s">
        <v>71</v>
      </c>
      <c r="H1" t="s">
        <v>72</v>
      </c>
      <c r="I1" t="s">
        <v>73</v>
      </c>
      <c r="J1" t="s">
        <v>73</v>
      </c>
      <c r="K1" t="s">
        <v>73</v>
      </c>
      <c r="L1" t="s">
        <v>74</v>
      </c>
      <c r="M1" t="s">
        <v>74</v>
      </c>
      <c r="N1" t="s">
        <v>75</v>
      </c>
      <c r="O1" t="s">
        <v>495</v>
      </c>
      <c r="P1" t="s">
        <v>346</v>
      </c>
      <c r="Q1" t="s">
        <v>76</v>
      </c>
      <c r="R1" t="s">
        <v>334</v>
      </c>
      <c r="S1" t="s">
        <v>361</v>
      </c>
      <c r="T1" t="s">
        <v>484</v>
      </c>
      <c r="U1" t="s">
        <v>484</v>
      </c>
      <c r="V1" t="s">
        <v>484</v>
      </c>
      <c r="W1" t="s">
        <v>484</v>
      </c>
    </row>
    <row r="2" spans="9:23" ht="13.5">
      <c r="I2">
        <v>2</v>
      </c>
      <c r="J2">
        <v>3</v>
      </c>
      <c r="K2">
        <v>4</v>
      </c>
      <c r="L2" t="s">
        <v>11</v>
      </c>
      <c r="M2" t="s">
        <v>77</v>
      </c>
      <c r="N2" t="s">
        <v>56</v>
      </c>
      <c r="T2">
        <v>1</v>
      </c>
      <c r="U2">
        <v>2</v>
      </c>
      <c r="V2">
        <v>3</v>
      </c>
      <c r="W2">
        <v>4</v>
      </c>
    </row>
    <row r="3" spans="1:23" ht="15.75">
      <c r="A3" t="s">
        <v>78</v>
      </c>
      <c r="B3" t="s">
        <v>332</v>
      </c>
      <c r="D3" t="s">
        <v>510</v>
      </c>
      <c r="E3" t="s">
        <v>333</v>
      </c>
      <c r="F3">
        <v>76</v>
      </c>
      <c r="G3" t="s">
        <v>79</v>
      </c>
      <c r="H3" t="s">
        <v>80</v>
      </c>
      <c r="I3" t="s">
        <v>81</v>
      </c>
      <c r="J3" t="s">
        <v>82</v>
      </c>
      <c r="K3" t="s">
        <v>83</v>
      </c>
      <c r="L3" t="s">
        <v>84</v>
      </c>
      <c r="M3" t="s">
        <v>85</v>
      </c>
      <c r="O3" s="31" t="s">
        <v>357</v>
      </c>
      <c r="P3" s="23" t="s">
        <v>347</v>
      </c>
      <c r="Q3" t="s">
        <v>86</v>
      </c>
      <c r="R3" t="s">
        <v>59</v>
      </c>
      <c r="S3" t="s">
        <v>360</v>
      </c>
      <c r="T3" t="s">
        <v>485</v>
      </c>
      <c r="U3" t="s">
        <v>486</v>
      </c>
      <c r="V3" t="s">
        <v>487</v>
      </c>
      <c r="W3" t="s">
        <v>488</v>
      </c>
    </row>
    <row r="4" spans="1:23" ht="15.75">
      <c r="A4" t="s">
        <v>87</v>
      </c>
      <c r="B4" t="s">
        <v>366</v>
      </c>
      <c r="D4" t="s">
        <v>514</v>
      </c>
      <c r="E4" t="s">
        <v>631</v>
      </c>
      <c r="F4">
        <v>584</v>
      </c>
      <c r="G4" t="s">
        <v>88</v>
      </c>
      <c r="H4" t="s">
        <v>89</v>
      </c>
      <c r="L4" t="s">
        <v>84</v>
      </c>
      <c r="M4" s="50" t="s">
        <v>624</v>
      </c>
      <c r="N4">
        <v>-5</v>
      </c>
      <c r="O4" s="30" t="s">
        <v>356</v>
      </c>
      <c r="P4" s="23" t="s">
        <v>347</v>
      </c>
      <c r="Q4" t="s">
        <v>142</v>
      </c>
      <c r="R4" t="s">
        <v>56</v>
      </c>
      <c r="S4" t="s">
        <v>353</v>
      </c>
      <c r="V4" t="s">
        <v>489</v>
      </c>
      <c r="W4" t="s">
        <v>490</v>
      </c>
    </row>
    <row r="5" spans="1:19" ht="15.75">
      <c r="A5" t="s">
        <v>371</v>
      </c>
      <c r="B5" t="s">
        <v>370</v>
      </c>
      <c r="C5">
        <v>1</v>
      </c>
      <c r="E5" t="s">
        <v>515</v>
      </c>
      <c r="O5" s="1" t="s">
        <v>355</v>
      </c>
      <c r="P5" s="2" t="s">
        <v>345</v>
      </c>
      <c r="Q5" t="s">
        <v>69</v>
      </c>
      <c r="R5" t="s">
        <v>69</v>
      </c>
      <c r="S5" t="s">
        <v>352</v>
      </c>
    </row>
    <row r="6" spans="1:21" ht="15.75">
      <c r="A6" t="s">
        <v>349</v>
      </c>
      <c r="B6" t="s">
        <v>367</v>
      </c>
      <c r="C6">
        <v>1</v>
      </c>
      <c r="E6" t="s">
        <v>493</v>
      </c>
      <c r="F6">
        <v>298</v>
      </c>
      <c r="G6" t="s">
        <v>502</v>
      </c>
      <c r="O6" s="31" t="s">
        <v>357</v>
      </c>
      <c r="P6" s="1" t="s">
        <v>348</v>
      </c>
      <c r="Q6" t="s">
        <v>143</v>
      </c>
      <c r="S6" t="s">
        <v>350</v>
      </c>
      <c r="T6" s="38" t="s">
        <v>491</v>
      </c>
      <c r="U6" s="38" t="s">
        <v>492</v>
      </c>
    </row>
    <row r="7" spans="1:19" ht="15.75">
      <c r="A7" t="s">
        <v>415</v>
      </c>
      <c r="B7" t="s">
        <v>414</v>
      </c>
      <c r="C7">
        <v>1</v>
      </c>
      <c r="E7" t="s">
        <v>494</v>
      </c>
      <c r="O7" s="30" t="s">
        <v>356</v>
      </c>
      <c r="P7" s="24" t="s">
        <v>345</v>
      </c>
      <c r="Q7" t="s">
        <v>141</v>
      </c>
      <c r="R7" t="s">
        <v>66</v>
      </c>
      <c r="S7" t="s">
        <v>351</v>
      </c>
    </row>
    <row r="8" spans="1:19" ht="15.75">
      <c r="A8" t="s">
        <v>430</v>
      </c>
      <c r="B8" t="s">
        <v>368</v>
      </c>
      <c r="C8">
        <v>1</v>
      </c>
      <c r="E8" t="s">
        <v>342</v>
      </c>
      <c r="O8" s="30" t="s">
        <v>356</v>
      </c>
      <c r="P8" s="1" t="s">
        <v>348</v>
      </c>
      <c r="Q8" t="s">
        <v>144</v>
      </c>
      <c r="R8" t="s">
        <v>64</v>
      </c>
      <c r="S8" t="s">
        <v>359</v>
      </c>
    </row>
    <row r="9" spans="1:19" ht="15.75">
      <c r="A9" t="s">
        <v>483</v>
      </c>
      <c r="B9" t="s">
        <v>482</v>
      </c>
      <c r="C9">
        <v>1</v>
      </c>
      <c r="E9" t="s">
        <v>623</v>
      </c>
      <c r="O9" s="1" t="s">
        <v>355</v>
      </c>
      <c r="P9" s="23" t="s">
        <v>347</v>
      </c>
      <c r="Q9" t="s">
        <v>12</v>
      </c>
      <c r="R9" t="s">
        <v>61</v>
      </c>
      <c r="S9" t="s">
        <v>362</v>
      </c>
    </row>
    <row r="10" spans="1:19" ht="15.75">
      <c r="A10" t="s">
        <v>431</v>
      </c>
      <c r="B10" t="s">
        <v>344</v>
      </c>
      <c r="C10">
        <v>1</v>
      </c>
      <c r="E10" t="s">
        <v>343</v>
      </c>
      <c r="O10" s="31" t="s">
        <v>357</v>
      </c>
      <c r="P10" s="2" t="s">
        <v>345</v>
      </c>
      <c r="Q10" t="s">
        <v>140</v>
      </c>
      <c r="S10" t="s">
        <v>354</v>
      </c>
    </row>
    <row r="11" spans="1:19" ht="15.75">
      <c r="A11" t="s">
        <v>139</v>
      </c>
      <c r="B11" t="s">
        <v>369</v>
      </c>
      <c r="C11">
        <v>1</v>
      </c>
      <c r="E11" t="s">
        <v>513</v>
      </c>
      <c r="G11" t="s">
        <v>504</v>
      </c>
      <c r="O11" s="1" t="s">
        <v>355</v>
      </c>
      <c r="P11" s="1" t="s">
        <v>348</v>
      </c>
      <c r="Q11" t="s">
        <v>139</v>
      </c>
      <c r="S11" t="s">
        <v>358</v>
      </c>
    </row>
    <row r="14" ht="13.5">
      <c r="E14" t="s">
        <v>366</v>
      </c>
    </row>
    <row r="15" ht="13.5">
      <c r="E15" s="48" t="s">
        <v>571</v>
      </c>
    </row>
    <row r="16" ht="13.5">
      <c r="E16" s="48"/>
    </row>
    <row r="17" ht="13.5">
      <c r="E17" s="48" t="s">
        <v>573</v>
      </c>
    </row>
    <row r="18" ht="13.5">
      <c r="E18" s="48" t="s">
        <v>574</v>
      </c>
    </row>
    <row r="19" ht="13.5">
      <c r="E19" s="49" t="s">
        <v>575</v>
      </c>
    </row>
    <row r="20" ht="13.5">
      <c r="E20" s="49"/>
    </row>
    <row r="21" spans="5:11" ht="13.5">
      <c r="E21" s="49"/>
      <c r="K21" t="s">
        <v>363</v>
      </c>
    </row>
    <row r="22" spans="5:11" ht="13.5">
      <c r="E22" s="48" t="s">
        <v>578</v>
      </c>
      <c r="K22" t="s">
        <v>364</v>
      </c>
    </row>
    <row r="23" spans="5:11" ht="13.5">
      <c r="E23" s="49" t="s">
        <v>568</v>
      </c>
      <c r="K23" t="s">
        <v>365</v>
      </c>
    </row>
    <row r="24" spans="5:11" ht="13.5">
      <c r="E24" s="49" t="s">
        <v>579</v>
      </c>
      <c r="K24" t="s">
        <v>355</v>
      </c>
    </row>
    <row r="25" ht="13.5">
      <c r="E25" s="48" t="s">
        <v>580</v>
      </c>
    </row>
    <row r="26" ht="13.5">
      <c r="E26" s="49" t="s">
        <v>581</v>
      </c>
    </row>
    <row r="27" ht="13.5">
      <c r="E27" s="48" t="s">
        <v>582</v>
      </c>
    </row>
    <row r="28" ht="13.5">
      <c r="E28" s="49"/>
    </row>
    <row r="29" ht="13.5">
      <c r="E29" s="49" t="s">
        <v>584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="155" zoomScaleNormal="155" zoomScalePageLayoutView="0" workbookViewId="0" topLeftCell="A6">
      <selection activeCell="A37" sqref="A21:A37"/>
    </sheetView>
  </sheetViews>
  <sheetFormatPr defaultColWidth="11.00390625" defaultRowHeight="14.25"/>
  <sheetData>
    <row r="1" spans="1:7" ht="13.5">
      <c r="A1" t="s">
        <v>0</v>
      </c>
      <c r="B1" t="s">
        <v>1</v>
      </c>
      <c r="C1" t="s">
        <v>45</v>
      </c>
      <c r="D1" t="s">
        <v>2</v>
      </c>
      <c r="E1" t="s">
        <v>90</v>
      </c>
      <c r="F1" t="s">
        <v>91</v>
      </c>
      <c r="G1" t="s">
        <v>92</v>
      </c>
    </row>
    <row r="2" spans="1:5" ht="13.5">
      <c r="A2" t="s">
        <v>12</v>
      </c>
      <c r="B2" t="s">
        <v>93</v>
      </c>
      <c r="C2" t="s">
        <v>58</v>
      </c>
      <c r="D2">
        <v>295</v>
      </c>
      <c r="E2">
        <v>4</v>
      </c>
    </row>
    <row r="3" spans="1:5" ht="13.5">
      <c r="A3" t="s">
        <v>94</v>
      </c>
      <c r="B3" t="s">
        <v>95</v>
      </c>
      <c r="D3">
        <v>281</v>
      </c>
      <c r="E3">
        <v>12</v>
      </c>
    </row>
    <row r="4" spans="1:5" ht="13.5">
      <c r="A4" t="s">
        <v>96</v>
      </c>
      <c r="B4" t="s">
        <v>97</v>
      </c>
      <c r="C4" t="s">
        <v>68</v>
      </c>
      <c r="D4">
        <v>305</v>
      </c>
      <c r="E4">
        <v>6</v>
      </c>
    </row>
    <row r="5" spans="1:5" ht="13.5">
      <c r="A5" t="s">
        <v>98</v>
      </c>
      <c r="B5" t="s">
        <v>99</v>
      </c>
      <c r="D5">
        <v>282</v>
      </c>
      <c r="E5">
        <v>18</v>
      </c>
    </row>
    <row r="6" spans="1:5" ht="13.5">
      <c r="A6" t="s">
        <v>100</v>
      </c>
      <c r="B6" t="s">
        <v>101</v>
      </c>
      <c r="D6">
        <v>540</v>
      </c>
      <c r="E6">
        <v>5</v>
      </c>
    </row>
    <row r="7" spans="1:5" ht="13.5">
      <c r="A7" t="s">
        <v>102</v>
      </c>
      <c r="B7" t="s">
        <v>103</v>
      </c>
      <c r="D7">
        <v>224</v>
      </c>
      <c r="E7">
        <v>14</v>
      </c>
    </row>
    <row r="8" spans="1:5" ht="13.5">
      <c r="A8" t="s">
        <v>104</v>
      </c>
      <c r="B8" t="s">
        <v>105</v>
      </c>
      <c r="D8">
        <v>97</v>
      </c>
      <c r="E8">
        <v>54</v>
      </c>
    </row>
    <row r="9" spans="1:6" ht="13.5">
      <c r="A9" t="s">
        <v>11</v>
      </c>
      <c r="B9" t="s">
        <v>106</v>
      </c>
      <c r="C9" t="s">
        <v>63</v>
      </c>
      <c r="D9">
        <v>265</v>
      </c>
      <c r="F9" t="s">
        <v>107</v>
      </c>
    </row>
    <row r="10" spans="1:6" ht="13.5">
      <c r="A10" t="s">
        <v>77</v>
      </c>
      <c r="B10" t="s">
        <v>108</v>
      </c>
      <c r="D10">
        <v>464</v>
      </c>
      <c r="E10">
        <v>5</v>
      </c>
      <c r="F10" t="s">
        <v>109</v>
      </c>
    </row>
    <row r="11" spans="1:7" ht="13.5">
      <c r="A11" t="s">
        <v>110</v>
      </c>
      <c r="B11" t="s">
        <v>111</v>
      </c>
      <c r="D11">
        <v>82</v>
      </c>
      <c r="E11">
        <v>0</v>
      </c>
      <c r="F11">
        <v>0</v>
      </c>
      <c r="G11">
        <v>100</v>
      </c>
    </row>
    <row r="12" spans="1:7" ht="13.5">
      <c r="A12" t="s">
        <v>112</v>
      </c>
      <c r="B12" t="s">
        <v>111</v>
      </c>
      <c r="D12">
        <v>82</v>
      </c>
      <c r="E12">
        <v>0</v>
      </c>
      <c r="F12">
        <v>0</v>
      </c>
      <c r="G12">
        <v>100</v>
      </c>
    </row>
    <row r="13" spans="1:6" ht="13.5">
      <c r="A13" t="s">
        <v>14</v>
      </c>
      <c r="B13" t="s">
        <v>113</v>
      </c>
      <c r="D13">
        <v>382</v>
      </c>
      <c r="E13">
        <v>0</v>
      </c>
      <c r="F13">
        <v>0</v>
      </c>
    </row>
    <row r="14" spans="1:6" ht="13.5">
      <c r="A14" t="s">
        <v>81</v>
      </c>
      <c r="B14" t="s">
        <v>114</v>
      </c>
      <c r="D14">
        <v>528</v>
      </c>
      <c r="E14">
        <v>0</v>
      </c>
      <c r="F14">
        <v>0</v>
      </c>
    </row>
    <row r="15" spans="1:6" ht="13.5">
      <c r="A15" t="s">
        <v>82</v>
      </c>
      <c r="B15" t="s">
        <v>115</v>
      </c>
      <c r="D15">
        <v>329</v>
      </c>
      <c r="E15">
        <v>0</v>
      </c>
      <c r="F15">
        <v>0</v>
      </c>
    </row>
    <row r="16" spans="1:6" ht="13.5">
      <c r="A16" t="s">
        <v>83</v>
      </c>
      <c r="B16" t="s">
        <v>116</v>
      </c>
      <c r="D16">
        <v>80</v>
      </c>
      <c r="E16">
        <v>0</v>
      </c>
      <c r="F16">
        <v>0</v>
      </c>
    </row>
    <row r="17" spans="1:5" ht="13.5">
      <c r="A17" t="s">
        <v>117</v>
      </c>
      <c r="B17" t="s">
        <v>118</v>
      </c>
      <c r="D17">
        <v>147</v>
      </c>
      <c r="E17">
        <v>0</v>
      </c>
    </row>
    <row r="18" spans="1:6" ht="13.5">
      <c r="A18" t="s">
        <v>119</v>
      </c>
      <c r="B18" t="s">
        <v>120</v>
      </c>
      <c r="D18">
        <v>181</v>
      </c>
      <c r="E18">
        <v>2</v>
      </c>
      <c r="F18" t="s">
        <v>107</v>
      </c>
    </row>
    <row r="19" spans="1:5" ht="13.5">
      <c r="A19" t="s">
        <v>121</v>
      </c>
      <c r="B19" t="s">
        <v>122</v>
      </c>
      <c r="D19">
        <v>215</v>
      </c>
      <c r="E19">
        <v>12</v>
      </c>
    </row>
    <row r="20" spans="1:5" ht="13.5">
      <c r="A20" t="s">
        <v>123</v>
      </c>
      <c r="B20" t="s">
        <v>124</v>
      </c>
      <c r="D20">
        <v>114</v>
      </c>
      <c r="E20">
        <v>54</v>
      </c>
    </row>
    <row r="21" spans="1:5" ht="13.5">
      <c r="A21" t="str">
        <f>LOWER(B21)</f>
        <v>turnip</v>
      </c>
      <c r="B21" t="s">
        <v>516</v>
      </c>
      <c r="D21">
        <v>718</v>
      </c>
      <c r="E21">
        <v>0</v>
      </c>
    </row>
    <row r="22" spans="1:5" ht="13.5">
      <c r="A22" t="str">
        <f aca="true" t="shared" si="0" ref="A22:A37">LOWER(B22)</f>
        <v>carrot</v>
      </c>
      <c r="B22" t="s">
        <v>517</v>
      </c>
      <c r="D22">
        <f>D21+16</f>
        <v>734</v>
      </c>
      <c r="E22">
        <v>0</v>
      </c>
    </row>
    <row r="23" spans="1:5" ht="13.5">
      <c r="A23" t="str">
        <f t="shared" si="0"/>
        <v>cabbage</v>
      </c>
      <c r="B23" t="s">
        <v>518</v>
      </c>
      <c r="D23">
        <f aca="true" t="shared" si="1" ref="D23:D36">D22+16</f>
        <v>750</v>
      </c>
      <c r="E23">
        <v>0</v>
      </c>
    </row>
    <row r="24" spans="1:5" ht="13.5">
      <c r="A24" t="str">
        <f t="shared" si="0"/>
        <v>potato</v>
      </c>
      <c r="B24" t="s">
        <v>525</v>
      </c>
      <c r="D24">
        <f t="shared" si="1"/>
        <v>766</v>
      </c>
      <c r="E24">
        <v>0</v>
      </c>
    </row>
    <row r="25" spans="1:5" ht="13.5">
      <c r="A25" t="str">
        <f t="shared" si="0"/>
        <v>onion</v>
      </c>
      <c r="B25" t="s">
        <v>519</v>
      </c>
      <c r="D25">
        <f t="shared" si="1"/>
        <v>782</v>
      </c>
      <c r="E25">
        <v>0</v>
      </c>
    </row>
    <row r="26" spans="1:5" ht="13.5">
      <c r="A26" t="str">
        <f t="shared" si="0"/>
        <v>corn</v>
      </c>
      <c r="B26" t="s">
        <v>520</v>
      </c>
      <c r="D26">
        <f t="shared" si="1"/>
        <v>798</v>
      </c>
      <c r="E26">
        <v>0</v>
      </c>
    </row>
    <row r="27" spans="1:5" ht="13.5">
      <c r="A27" t="str">
        <f t="shared" si="0"/>
        <v>tomato</v>
      </c>
      <c r="B27" t="s">
        <v>526</v>
      </c>
      <c r="D27">
        <f t="shared" si="1"/>
        <v>814</v>
      </c>
      <c r="E27">
        <v>0</v>
      </c>
    </row>
    <row r="28" spans="1:5" ht="13.5">
      <c r="A28" t="str">
        <f t="shared" si="0"/>
        <v>wheat</v>
      </c>
      <c r="B28" t="s">
        <v>521</v>
      </c>
      <c r="D28">
        <f t="shared" si="1"/>
        <v>830</v>
      </c>
      <c r="E28">
        <v>0</v>
      </c>
    </row>
    <row r="29" spans="1:5" ht="13.5">
      <c r="A29" t="s">
        <v>568</v>
      </c>
      <c r="B29" t="s">
        <v>522</v>
      </c>
      <c r="D29">
        <v>719</v>
      </c>
      <c r="E29">
        <v>0</v>
      </c>
    </row>
    <row r="30" spans="1:5" ht="13.5">
      <c r="A30" t="str">
        <f t="shared" si="0"/>
        <v>eggplant</v>
      </c>
      <c r="B30" t="s">
        <v>523</v>
      </c>
      <c r="D30">
        <f t="shared" si="1"/>
        <v>735</v>
      </c>
      <c r="E30">
        <v>0</v>
      </c>
    </row>
    <row r="31" spans="1:5" ht="13.5">
      <c r="A31" t="str">
        <f t="shared" si="0"/>
        <v>cauliflower</v>
      </c>
      <c r="B31" t="s">
        <v>524</v>
      </c>
      <c r="D31">
        <f t="shared" si="1"/>
        <v>751</v>
      </c>
      <c r="E31">
        <v>0</v>
      </c>
    </row>
    <row r="32" spans="1:5" ht="13.5">
      <c r="A32" t="str">
        <f t="shared" si="0"/>
        <v>broccoli</v>
      </c>
      <c r="B32" t="s">
        <v>528</v>
      </c>
      <c r="D32">
        <f t="shared" si="1"/>
        <v>767</v>
      </c>
      <c r="E32">
        <v>0</v>
      </c>
    </row>
    <row r="33" spans="1:5" ht="13.5">
      <c r="A33" t="str">
        <f t="shared" si="0"/>
        <v>pumpkin</v>
      </c>
      <c r="B33" t="s">
        <v>529</v>
      </c>
      <c r="D33">
        <f t="shared" si="1"/>
        <v>783</v>
      </c>
      <c r="E33">
        <v>0</v>
      </c>
    </row>
    <row r="34" spans="1:5" ht="13.5">
      <c r="A34" t="str">
        <f t="shared" si="0"/>
        <v>cucumber</v>
      </c>
      <c r="B34" t="s">
        <v>530</v>
      </c>
      <c r="D34">
        <f t="shared" si="1"/>
        <v>799</v>
      </c>
      <c r="E34">
        <v>0</v>
      </c>
    </row>
    <row r="35" spans="1:5" ht="13.5">
      <c r="A35" t="str">
        <f t="shared" si="0"/>
        <v>strawberry</v>
      </c>
      <c r="B35" t="s">
        <v>531</v>
      </c>
      <c r="D35">
        <f t="shared" si="1"/>
        <v>815</v>
      </c>
      <c r="E35">
        <v>0</v>
      </c>
    </row>
    <row r="36" spans="1:5" ht="13.5">
      <c r="A36" t="str">
        <f t="shared" si="0"/>
        <v>peanut</v>
      </c>
      <c r="B36" t="s">
        <v>527</v>
      </c>
      <c r="D36">
        <f t="shared" si="1"/>
        <v>831</v>
      </c>
      <c r="E36">
        <v>0</v>
      </c>
    </row>
    <row r="37" spans="1:5" ht="13.5">
      <c r="A37" t="str">
        <f t="shared" si="0"/>
        <v>seed</v>
      </c>
      <c r="B37" t="s">
        <v>533</v>
      </c>
      <c r="D37">
        <v>247</v>
      </c>
      <c r="E37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Y74"/>
  <sheetViews>
    <sheetView zoomScale="120" zoomScaleNormal="120" zoomScalePageLayoutView="0" workbookViewId="0" topLeftCell="A1">
      <pane xSplit="2" ySplit="2" topLeftCell="AV3" activePane="bottomRight" state="frozen"/>
      <selection pane="topLeft" activeCell="A1" sqref="A1"/>
      <selection pane="topRight" activeCell="S1" sqref="S1"/>
      <selection pane="bottomLeft" activeCell="A3" sqref="A3"/>
      <selection pane="bottomRight" activeCell="BE50" sqref="BE50"/>
    </sheetView>
  </sheetViews>
  <sheetFormatPr defaultColWidth="11.00390625" defaultRowHeight="14.25"/>
  <cols>
    <col min="1" max="1" width="10.00390625" style="0" customWidth="1"/>
    <col min="2" max="4" width="11.00390625" style="0" customWidth="1"/>
    <col min="5" max="14" width="10.00390625" style="0" customWidth="1"/>
    <col min="15" max="15" width="10.875" style="3" customWidth="1"/>
    <col min="16" max="17" width="10.875" style="4" customWidth="1"/>
    <col min="18" max="25" width="11.00390625" style="0" customWidth="1"/>
    <col min="26" max="26" width="10.875" style="3" customWidth="1"/>
    <col min="27" max="27" width="10.875" style="4" customWidth="1"/>
    <col min="28" max="38" width="11.00390625" style="0" customWidth="1"/>
    <col min="39" max="39" width="10.875" style="3" customWidth="1"/>
    <col min="40" max="40" width="11.00390625" style="0" customWidth="1"/>
    <col min="41" max="41" width="10.875" style="3" customWidth="1"/>
    <col min="42" max="44" width="10.875" style="4" customWidth="1"/>
    <col min="45" max="47" width="11.00390625" style="0" customWidth="1"/>
    <col min="48" max="48" width="10.875" style="3" customWidth="1"/>
    <col min="49" max="56" width="11.00390625" style="0" customWidth="1"/>
    <col min="57" max="57" width="10.875" style="3" customWidth="1"/>
    <col min="58" max="61" width="10.875" style="4" customWidth="1"/>
    <col min="62" max="62" width="11.00390625" style="0" customWidth="1"/>
    <col min="63" max="63" width="10.875" style="3" customWidth="1"/>
    <col min="64" max="64" width="10.875" style="4" customWidth="1"/>
    <col min="65" max="66" width="11.00390625" style="0" customWidth="1"/>
    <col min="67" max="67" width="10.875" style="3" customWidth="1"/>
    <col min="68" max="73" width="11.00390625" style="0" customWidth="1"/>
    <col min="74" max="74" width="10.875" style="3" customWidth="1"/>
  </cols>
  <sheetData>
    <row r="1" spans="1:77" ht="13.5">
      <c r="A1" t="s">
        <v>0</v>
      </c>
      <c r="B1" t="s">
        <v>1</v>
      </c>
      <c r="C1" t="s">
        <v>125</v>
      </c>
      <c r="D1" t="s">
        <v>10</v>
      </c>
      <c r="E1" t="s">
        <v>126</v>
      </c>
      <c r="F1" t="s">
        <v>75</v>
      </c>
      <c r="G1" t="s">
        <v>127</v>
      </c>
      <c r="H1" t="s">
        <v>128</v>
      </c>
      <c r="I1" t="s">
        <v>129</v>
      </c>
      <c r="J1" s="9" t="s">
        <v>130</v>
      </c>
      <c r="K1" s="9" t="s">
        <v>131</v>
      </c>
      <c r="L1" s="9" t="s">
        <v>132</v>
      </c>
      <c r="M1" t="s">
        <v>49</v>
      </c>
      <c r="N1" t="s">
        <v>48</v>
      </c>
      <c r="O1" s="3" t="s">
        <v>133</v>
      </c>
      <c r="P1" s="6" t="s">
        <v>133</v>
      </c>
      <c r="Q1" s="6" t="s">
        <v>133</v>
      </c>
      <c r="R1" s="6" t="s">
        <v>133</v>
      </c>
      <c r="S1" s="6" t="s">
        <v>133</v>
      </c>
      <c r="T1" s="6" t="s">
        <v>133</v>
      </c>
      <c r="U1" s="6" t="s">
        <v>133</v>
      </c>
      <c r="V1" s="6" t="s">
        <v>133</v>
      </c>
      <c r="W1" s="6" t="s">
        <v>133</v>
      </c>
      <c r="X1" s="6" t="s">
        <v>133</v>
      </c>
      <c r="Y1" s="6" t="s">
        <v>133</v>
      </c>
      <c r="Z1" s="3" t="s">
        <v>5</v>
      </c>
      <c r="AA1" s="6" t="s">
        <v>5</v>
      </c>
      <c r="AB1" s="6" t="s">
        <v>5</v>
      </c>
      <c r="AC1" s="6" t="s">
        <v>5</v>
      </c>
      <c r="AD1" s="6" t="s">
        <v>5</v>
      </c>
      <c r="AE1" s="6" t="s">
        <v>5</v>
      </c>
      <c r="AF1" s="6" t="s">
        <v>5</v>
      </c>
      <c r="AG1" s="6" t="s">
        <v>5</v>
      </c>
      <c r="AH1" s="6" t="s">
        <v>5</v>
      </c>
      <c r="AI1" s="6" t="s">
        <v>5</v>
      </c>
      <c r="AJ1" s="6" t="s">
        <v>5</v>
      </c>
      <c r="AK1" s="6" t="s">
        <v>5</v>
      </c>
      <c r="AL1" s="6" t="s">
        <v>5</v>
      </c>
      <c r="AM1" s="10" t="s">
        <v>10</v>
      </c>
      <c r="AN1" s="6" t="s">
        <v>10</v>
      </c>
      <c r="AO1" s="3" t="s">
        <v>134</v>
      </c>
      <c r="AP1" s="6" t="s">
        <v>134</v>
      </c>
      <c r="AQ1" s="6" t="s">
        <v>134</v>
      </c>
      <c r="AR1" s="6" t="s">
        <v>134</v>
      </c>
      <c r="AS1" s="6" t="s">
        <v>134</v>
      </c>
      <c r="AT1" s="6" t="s">
        <v>134</v>
      </c>
      <c r="AU1" s="6" t="s">
        <v>134</v>
      </c>
      <c r="AV1" s="3" t="s">
        <v>14</v>
      </c>
      <c r="AW1" s="6" t="s">
        <v>14</v>
      </c>
      <c r="AX1" s="6" t="s">
        <v>14</v>
      </c>
      <c r="AY1" s="6" t="s">
        <v>14</v>
      </c>
      <c r="AZ1" s="6" t="s">
        <v>14</v>
      </c>
      <c r="BA1" s="6" t="s">
        <v>14</v>
      </c>
      <c r="BB1" s="6" t="s">
        <v>14</v>
      </c>
      <c r="BC1" s="6" t="s">
        <v>14</v>
      </c>
      <c r="BD1" s="6" t="s">
        <v>14</v>
      </c>
      <c r="BE1" s="3" t="s">
        <v>135</v>
      </c>
      <c r="BF1" s="6" t="s">
        <v>135</v>
      </c>
      <c r="BG1" s="6" t="s">
        <v>135</v>
      </c>
      <c r="BH1" s="6" t="s">
        <v>135</v>
      </c>
      <c r="BI1" s="6" t="s">
        <v>135</v>
      </c>
      <c r="BJ1" s="6" t="s">
        <v>135</v>
      </c>
      <c r="BK1" s="3" t="s">
        <v>10</v>
      </c>
      <c r="BL1" s="22" t="s">
        <v>10</v>
      </c>
      <c r="BM1" t="s">
        <v>10</v>
      </c>
      <c r="BN1" t="s">
        <v>10</v>
      </c>
      <c r="BO1" s="3" t="s">
        <v>136</v>
      </c>
      <c r="BP1" t="s">
        <v>136</v>
      </c>
      <c r="BQ1" t="s">
        <v>136</v>
      </c>
      <c r="BR1" t="s">
        <v>136</v>
      </c>
      <c r="BS1" t="s">
        <v>136</v>
      </c>
      <c r="BT1" t="s">
        <v>136</v>
      </c>
      <c r="BU1" t="s">
        <v>136</v>
      </c>
      <c r="BV1" s="10" t="s">
        <v>137</v>
      </c>
      <c r="BW1" s="6" t="s">
        <v>627</v>
      </c>
      <c r="BX1" s="6" t="s">
        <v>628</v>
      </c>
      <c r="BY1" s="6" t="s">
        <v>628</v>
      </c>
    </row>
    <row r="2" spans="1:77" ht="13.5">
      <c r="A2" t="s">
        <v>0</v>
      </c>
      <c r="B2" t="s">
        <v>1</v>
      </c>
      <c r="D2" t="s">
        <v>73</v>
      </c>
      <c r="E2" t="s">
        <v>126</v>
      </c>
      <c r="F2" t="s">
        <v>75</v>
      </c>
      <c r="G2" t="s">
        <v>127</v>
      </c>
      <c r="H2" t="s">
        <v>128</v>
      </c>
      <c r="I2" t="s">
        <v>129</v>
      </c>
      <c r="J2" s="9" t="s">
        <v>536</v>
      </c>
      <c r="K2" s="9" t="s">
        <v>131</v>
      </c>
      <c r="L2" s="9" t="s">
        <v>132</v>
      </c>
      <c r="M2" t="s">
        <v>49</v>
      </c>
      <c r="N2" t="s">
        <v>48</v>
      </c>
      <c r="O2" s="3" t="s">
        <v>12</v>
      </c>
      <c r="P2" t="s">
        <v>11</v>
      </c>
      <c r="Q2" t="s">
        <v>119</v>
      </c>
      <c r="R2" t="s">
        <v>96</v>
      </c>
      <c r="S2" t="s">
        <v>123</v>
      </c>
      <c r="T2" t="s">
        <v>94</v>
      </c>
      <c r="U2" t="s">
        <v>98</v>
      </c>
      <c r="V2" t="s">
        <v>102</v>
      </c>
      <c r="W2" t="s">
        <v>121</v>
      </c>
      <c r="X2" t="s">
        <v>77</v>
      </c>
      <c r="Y2" t="s">
        <v>110</v>
      </c>
      <c r="Z2" s="3" t="s">
        <v>12</v>
      </c>
      <c r="AA2" t="s">
        <v>119</v>
      </c>
      <c r="AB2" t="s">
        <v>96</v>
      </c>
      <c r="AC2" t="s">
        <v>94</v>
      </c>
      <c r="AD2" t="s">
        <v>14</v>
      </c>
      <c r="AE2" t="s">
        <v>121</v>
      </c>
      <c r="AF2" t="s">
        <v>123</v>
      </c>
      <c r="AG2" t="s">
        <v>98</v>
      </c>
      <c r="AH2" t="s">
        <v>102</v>
      </c>
      <c r="AI2" t="s">
        <v>104</v>
      </c>
      <c r="AJ2" t="s">
        <v>11</v>
      </c>
      <c r="AK2" t="s">
        <v>77</v>
      </c>
      <c r="AL2" t="s">
        <v>100</v>
      </c>
      <c r="AM2" s="10" t="s">
        <v>17</v>
      </c>
      <c r="AN2" s="6" t="s">
        <v>138</v>
      </c>
      <c r="AO2" s="3" t="s">
        <v>110</v>
      </c>
      <c r="AP2" s="6" t="s">
        <v>11</v>
      </c>
      <c r="AQ2" s="6" t="s">
        <v>12</v>
      </c>
      <c r="AR2" s="6" t="s">
        <v>119</v>
      </c>
      <c r="AS2" t="s">
        <v>81</v>
      </c>
      <c r="AT2" t="s">
        <v>82</v>
      </c>
      <c r="AU2" t="s">
        <v>83</v>
      </c>
      <c r="AV2" s="3" t="s">
        <v>139</v>
      </c>
      <c r="AW2" t="s">
        <v>69</v>
      </c>
      <c r="AX2" t="s">
        <v>140</v>
      </c>
      <c r="AY2" t="s">
        <v>141</v>
      </c>
      <c r="AZ2" t="s">
        <v>86</v>
      </c>
      <c r="BA2" t="s">
        <v>12</v>
      </c>
      <c r="BB2" t="s">
        <v>142</v>
      </c>
      <c r="BC2" t="s">
        <v>143</v>
      </c>
      <c r="BD2" t="s">
        <v>144</v>
      </c>
      <c r="BE2" s="3" t="s">
        <v>145</v>
      </c>
      <c r="BF2" s="6" t="s">
        <v>146</v>
      </c>
      <c r="BG2" s="6" t="s">
        <v>291</v>
      </c>
      <c r="BH2" s="6" t="s">
        <v>251</v>
      </c>
      <c r="BI2" s="6" t="s">
        <v>147</v>
      </c>
      <c r="BJ2" s="6" t="s">
        <v>148</v>
      </c>
      <c r="BK2" s="3" t="s">
        <v>149</v>
      </c>
      <c r="BL2" s="22" t="s">
        <v>75</v>
      </c>
      <c r="BM2" t="s">
        <v>150</v>
      </c>
      <c r="BN2" t="s">
        <v>151</v>
      </c>
      <c r="BO2" s="3" t="s">
        <v>152</v>
      </c>
      <c r="BP2" t="s">
        <v>153</v>
      </c>
      <c r="BQ2" s="6" t="s">
        <v>91</v>
      </c>
      <c r="BR2" t="s">
        <v>154</v>
      </c>
      <c r="BS2" t="s">
        <v>155</v>
      </c>
      <c r="BT2" t="s">
        <v>534</v>
      </c>
      <c r="BU2" t="s">
        <v>156</v>
      </c>
      <c r="BV2" t="s">
        <v>157</v>
      </c>
      <c r="BW2" t="s">
        <v>158</v>
      </c>
      <c r="BX2" t="s">
        <v>158</v>
      </c>
      <c r="BY2" t="s">
        <v>626</v>
      </c>
    </row>
    <row r="3" spans="1:67" s="11" customFormat="1" ht="13.5">
      <c r="A3" s="11" t="s">
        <v>159</v>
      </c>
      <c r="B3" s="11" t="s">
        <v>160</v>
      </c>
      <c r="C3" s="11" t="s">
        <v>78</v>
      </c>
      <c r="D3" s="11">
        <v>2</v>
      </c>
      <c r="E3" s="11">
        <v>1494</v>
      </c>
      <c r="F3" s="11" t="s">
        <v>56</v>
      </c>
      <c r="G3" s="11" t="s">
        <v>161</v>
      </c>
      <c r="L3" s="11">
        <f>D3*10</f>
        <v>20</v>
      </c>
      <c r="N3" s="11">
        <f>D3*2</f>
        <v>4</v>
      </c>
      <c r="O3" s="12">
        <v>10</v>
      </c>
      <c r="P3" s="13"/>
      <c r="Q3" s="13"/>
      <c r="R3" s="11">
        <v>4</v>
      </c>
      <c r="V3" s="11">
        <v>2</v>
      </c>
      <c r="Y3" s="11">
        <v>2</v>
      </c>
      <c r="Z3" s="12">
        <v>6</v>
      </c>
      <c r="AA3" s="13"/>
      <c r="AM3" s="12"/>
      <c r="AO3" s="12"/>
      <c r="AP3" s="13"/>
      <c r="AQ3" s="13"/>
      <c r="AR3" s="13"/>
      <c r="AV3" s="12"/>
      <c r="AZ3" s="11">
        <v>1</v>
      </c>
      <c r="BA3" s="11">
        <v>1</v>
      </c>
      <c r="BE3" s="12"/>
      <c r="BF3" s="13"/>
      <c r="BG3" s="13"/>
      <c r="BH3" s="13"/>
      <c r="BI3" s="13"/>
      <c r="BK3" s="12"/>
      <c r="BL3" s="13"/>
      <c r="BO3" s="12"/>
    </row>
    <row r="4" spans="1:74" s="11" customFormat="1" ht="13.5">
      <c r="A4" s="11" t="s">
        <v>162</v>
      </c>
      <c r="B4" s="11" t="s">
        <v>163</v>
      </c>
      <c r="C4" s="11" t="s">
        <v>78</v>
      </c>
      <c r="E4" s="11">
        <v>1527</v>
      </c>
      <c r="F4" s="11" t="s">
        <v>56</v>
      </c>
      <c r="G4" s="11" t="s">
        <v>161</v>
      </c>
      <c r="J4" s="11" t="s">
        <v>159</v>
      </c>
      <c r="L4" s="11">
        <v>5</v>
      </c>
      <c r="N4" s="11">
        <v>1</v>
      </c>
      <c r="O4" s="12">
        <v>2</v>
      </c>
      <c r="P4" s="13"/>
      <c r="Q4" s="13"/>
      <c r="Y4" s="11">
        <v>1</v>
      </c>
      <c r="Z4" s="12">
        <v>2</v>
      </c>
      <c r="AA4" s="13"/>
      <c r="AM4" s="12"/>
      <c r="AO4" s="12"/>
      <c r="AP4" s="13"/>
      <c r="AQ4" s="13"/>
      <c r="AR4" s="13"/>
      <c r="AV4" s="12"/>
      <c r="BE4" s="12"/>
      <c r="BF4" s="13"/>
      <c r="BG4" s="13"/>
      <c r="BH4" s="13"/>
      <c r="BI4" s="13"/>
      <c r="BK4" s="12"/>
      <c r="BL4" s="13"/>
      <c r="BO4" s="12"/>
      <c r="BV4" s="12"/>
    </row>
    <row r="5" spans="1:74" s="11" customFormat="1" ht="13.5">
      <c r="A5" s="11" t="s">
        <v>164</v>
      </c>
      <c r="B5" s="11" t="s">
        <v>165</v>
      </c>
      <c r="C5" s="11" t="s">
        <v>78</v>
      </c>
      <c r="D5" s="11">
        <v>3</v>
      </c>
      <c r="E5" s="11">
        <v>162</v>
      </c>
      <c r="F5" s="11" t="s">
        <v>166</v>
      </c>
      <c r="G5" s="11" t="s">
        <v>161</v>
      </c>
      <c r="L5" s="11">
        <f>D5*10</f>
        <v>30</v>
      </c>
      <c r="M5" s="11">
        <v>0</v>
      </c>
      <c r="N5" s="11">
        <f>D5*2</f>
        <v>6</v>
      </c>
      <c r="O5" s="12">
        <v>9</v>
      </c>
      <c r="P5" s="13"/>
      <c r="Q5" s="13"/>
      <c r="R5" s="11">
        <v>6</v>
      </c>
      <c r="T5" s="11">
        <v>2</v>
      </c>
      <c r="V5" s="11">
        <v>2</v>
      </c>
      <c r="Y5" s="11">
        <v>2</v>
      </c>
      <c r="Z5" s="12"/>
      <c r="AA5" s="13"/>
      <c r="AB5" s="11">
        <v>9</v>
      </c>
      <c r="AM5" s="12"/>
      <c r="AO5" s="12"/>
      <c r="AP5" s="13"/>
      <c r="AQ5" s="13"/>
      <c r="AR5" s="13"/>
      <c r="AV5" s="12">
        <v>1</v>
      </c>
      <c r="AY5" s="11">
        <v>1</v>
      </c>
      <c r="BE5" s="12"/>
      <c r="BF5" s="13"/>
      <c r="BG5" s="13"/>
      <c r="BH5" s="13"/>
      <c r="BI5" s="13"/>
      <c r="BK5" s="12"/>
      <c r="BL5" s="13"/>
      <c r="BO5" s="12"/>
      <c r="BV5" s="12"/>
    </row>
    <row r="6" spans="1:74" s="11" customFormat="1" ht="13.5">
      <c r="A6" s="11" t="s">
        <v>167</v>
      </c>
      <c r="B6" s="11" t="s">
        <v>168</v>
      </c>
      <c r="C6" s="11" t="s">
        <v>78</v>
      </c>
      <c r="E6" s="11">
        <v>1495</v>
      </c>
      <c r="F6" s="11" t="s">
        <v>166</v>
      </c>
      <c r="G6" s="11" t="s">
        <v>161</v>
      </c>
      <c r="J6" s="11" t="s">
        <v>164</v>
      </c>
      <c r="L6" s="11">
        <v>10</v>
      </c>
      <c r="M6" s="11">
        <v>0</v>
      </c>
      <c r="N6" s="11">
        <v>1</v>
      </c>
      <c r="O6" s="12">
        <v>3</v>
      </c>
      <c r="P6" s="13"/>
      <c r="Q6" s="13"/>
      <c r="V6" s="11">
        <v>1</v>
      </c>
      <c r="Y6" s="11">
        <v>1</v>
      </c>
      <c r="Z6" s="12"/>
      <c r="AA6" s="13"/>
      <c r="AB6" s="11">
        <v>3</v>
      </c>
      <c r="AM6" s="12"/>
      <c r="AO6" s="12"/>
      <c r="AP6" s="13"/>
      <c r="AQ6" s="13"/>
      <c r="AR6" s="13"/>
      <c r="AV6" s="12"/>
      <c r="BE6" s="12"/>
      <c r="BF6" s="13"/>
      <c r="BG6" s="13"/>
      <c r="BH6" s="13"/>
      <c r="BI6" s="13"/>
      <c r="BK6" s="12"/>
      <c r="BL6" s="13"/>
      <c r="BO6" s="12"/>
      <c r="BV6" s="12"/>
    </row>
    <row r="7" spans="1:74" s="11" customFormat="1" ht="13.5">
      <c r="A7" s="11" t="s">
        <v>169</v>
      </c>
      <c r="B7" s="11" t="s">
        <v>170</v>
      </c>
      <c r="C7" s="11" t="s">
        <v>78</v>
      </c>
      <c r="E7" s="11">
        <v>1526</v>
      </c>
      <c r="F7" s="11" t="s">
        <v>171</v>
      </c>
      <c r="G7" s="11" t="s">
        <v>11</v>
      </c>
      <c r="L7" s="11">
        <v>5</v>
      </c>
      <c r="N7" s="11">
        <v>2</v>
      </c>
      <c r="O7" s="12">
        <v>4</v>
      </c>
      <c r="P7" s="13"/>
      <c r="Q7" s="13"/>
      <c r="R7" s="11">
        <v>1</v>
      </c>
      <c r="V7" s="11">
        <v>1</v>
      </c>
      <c r="Y7" s="11">
        <v>1</v>
      </c>
      <c r="Z7" s="12"/>
      <c r="AA7" s="13"/>
      <c r="AJ7" s="11">
        <v>3</v>
      </c>
      <c r="AM7" s="12"/>
      <c r="AO7" s="12"/>
      <c r="AP7" s="13"/>
      <c r="AQ7" s="13"/>
      <c r="AR7" s="13"/>
      <c r="AV7" s="12"/>
      <c r="BE7" s="12"/>
      <c r="BF7" s="13"/>
      <c r="BG7" s="13"/>
      <c r="BH7" s="13"/>
      <c r="BI7" s="13"/>
      <c r="BK7" s="12"/>
      <c r="BL7" s="13"/>
      <c r="BO7" s="12"/>
      <c r="BV7" s="12"/>
    </row>
    <row r="8" spans="1:74" s="11" customFormat="1" ht="13.5">
      <c r="A8" s="11" t="s">
        <v>172</v>
      </c>
      <c r="B8" s="11" t="s">
        <v>173</v>
      </c>
      <c r="C8" s="11" t="s">
        <v>78</v>
      </c>
      <c r="E8" s="11">
        <v>1147</v>
      </c>
      <c r="F8" s="11" t="s">
        <v>174</v>
      </c>
      <c r="G8" s="11" t="s">
        <v>11</v>
      </c>
      <c r="L8" s="11">
        <v>5</v>
      </c>
      <c r="N8" s="11">
        <v>3</v>
      </c>
      <c r="O8" s="12">
        <v>2</v>
      </c>
      <c r="P8" s="13"/>
      <c r="Q8" s="13"/>
      <c r="R8" s="13">
        <v>2</v>
      </c>
      <c r="S8" s="13"/>
      <c r="V8" s="11">
        <v>1</v>
      </c>
      <c r="Y8" s="11">
        <v>1</v>
      </c>
      <c r="Z8" s="12"/>
      <c r="AA8" s="13"/>
      <c r="AJ8" s="11">
        <v>4</v>
      </c>
      <c r="AM8" s="12"/>
      <c r="AO8" s="12"/>
      <c r="AP8" s="13"/>
      <c r="AQ8" s="13"/>
      <c r="AR8" s="13"/>
      <c r="AV8" s="12"/>
      <c r="BE8" s="12"/>
      <c r="BF8" s="13"/>
      <c r="BG8" s="13"/>
      <c r="BH8" s="13"/>
      <c r="BI8" s="13"/>
      <c r="BK8" s="12"/>
      <c r="BL8" s="13"/>
      <c r="BO8" s="12"/>
      <c r="BV8" s="12"/>
    </row>
    <row r="9" spans="1:74" s="11" customFormat="1" ht="13.5">
      <c r="A9" s="11" t="s">
        <v>175</v>
      </c>
      <c r="B9" s="11" t="s">
        <v>176</v>
      </c>
      <c r="C9" s="11" t="s">
        <v>78</v>
      </c>
      <c r="D9" s="11">
        <v>3</v>
      </c>
      <c r="E9" s="11">
        <v>294</v>
      </c>
      <c r="G9" s="11" t="s">
        <v>177</v>
      </c>
      <c r="L9" s="11">
        <v>100</v>
      </c>
      <c r="M9" s="11">
        <v>5</v>
      </c>
      <c r="N9" s="11">
        <v>9</v>
      </c>
      <c r="O9" s="12"/>
      <c r="P9" s="13"/>
      <c r="Q9" s="13"/>
      <c r="T9" s="11">
        <v>8</v>
      </c>
      <c r="U9" s="11">
        <v>15</v>
      </c>
      <c r="Z9" s="12"/>
      <c r="AA9" s="13"/>
      <c r="AK9" s="11">
        <v>1</v>
      </c>
      <c r="AM9" s="12"/>
      <c r="AO9" s="12"/>
      <c r="AP9" s="13"/>
      <c r="AQ9" s="13"/>
      <c r="AR9" s="13"/>
      <c r="AU9" s="11">
        <v>10</v>
      </c>
      <c r="AV9" s="12"/>
      <c r="AX9" s="11">
        <v>1</v>
      </c>
      <c r="BB9" s="11">
        <v>1</v>
      </c>
      <c r="BD9" s="11">
        <v>1</v>
      </c>
      <c r="BE9" s="12"/>
      <c r="BF9" s="13" t="s">
        <v>178</v>
      </c>
      <c r="BG9" s="13"/>
      <c r="BH9" s="13"/>
      <c r="BI9" s="13">
        <v>1</v>
      </c>
      <c r="BJ9" s="11">
        <v>1</v>
      </c>
      <c r="BK9" s="12"/>
      <c r="BL9" s="13"/>
      <c r="BO9" s="12">
        <v>5</v>
      </c>
      <c r="BP9" s="11">
        <v>70</v>
      </c>
      <c r="BQ9" s="11">
        <v>300</v>
      </c>
      <c r="BR9" s="11">
        <v>2</v>
      </c>
      <c r="BS9" s="11">
        <v>1</v>
      </c>
      <c r="BV9" s="12" t="s">
        <v>179</v>
      </c>
    </row>
    <row r="10" spans="1:74" s="11" customFormat="1" ht="13.5">
      <c r="A10" s="11" t="s">
        <v>180</v>
      </c>
      <c r="B10" s="11" t="s">
        <v>181</v>
      </c>
      <c r="C10" s="11" t="s">
        <v>78</v>
      </c>
      <c r="D10" s="11">
        <v>2</v>
      </c>
      <c r="E10" s="11">
        <v>102</v>
      </c>
      <c r="G10" s="11" t="s">
        <v>177</v>
      </c>
      <c r="J10" s="11" t="s">
        <v>175</v>
      </c>
      <c r="L10" s="11">
        <v>50</v>
      </c>
      <c r="M10" s="11">
        <v>4</v>
      </c>
      <c r="N10" s="11">
        <v>6</v>
      </c>
      <c r="O10" s="12">
        <v>4</v>
      </c>
      <c r="P10" s="13"/>
      <c r="Q10" s="13"/>
      <c r="R10" s="11">
        <v>24</v>
      </c>
      <c r="T10" s="13">
        <v>4</v>
      </c>
      <c r="U10" s="13"/>
      <c r="Z10" s="12"/>
      <c r="AA10" s="13"/>
      <c r="AK10" s="11">
        <v>1</v>
      </c>
      <c r="AM10" s="12"/>
      <c r="AO10" s="12"/>
      <c r="AP10" s="13"/>
      <c r="AQ10" s="13"/>
      <c r="AR10" s="13"/>
      <c r="AV10" s="12"/>
      <c r="BB10" s="11">
        <v>1</v>
      </c>
      <c r="BD10" s="11">
        <v>1</v>
      </c>
      <c r="BE10" s="12"/>
      <c r="BF10" s="13" t="s">
        <v>178</v>
      </c>
      <c r="BG10" s="13"/>
      <c r="BH10" s="13"/>
      <c r="BI10" s="13">
        <v>1</v>
      </c>
      <c r="BJ10" s="11">
        <v>1</v>
      </c>
      <c r="BK10" s="12"/>
      <c r="BL10" s="13"/>
      <c r="BO10" s="12">
        <v>5</v>
      </c>
      <c r="BP10" s="11">
        <v>45</v>
      </c>
      <c r="BQ10" s="11">
        <v>200</v>
      </c>
      <c r="BR10" s="11">
        <v>1</v>
      </c>
      <c r="BS10" s="11">
        <v>1</v>
      </c>
      <c r="BV10" s="12" t="s">
        <v>179</v>
      </c>
    </row>
    <row r="11" spans="1:74" s="11" customFormat="1" ht="13.5">
      <c r="A11" s="11" t="s">
        <v>182</v>
      </c>
      <c r="B11" s="11" t="s">
        <v>183</v>
      </c>
      <c r="C11" s="11" t="s">
        <v>78</v>
      </c>
      <c r="E11" s="11">
        <v>101</v>
      </c>
      <c r="G11" s="11" t="s">
        <v>177</v>
      </c>
      <c r="J11" s="11" t="s">
        <v>180</v>
      </c>
      <c r="L11" s="11">
        <v>25</v>
      </c>
      <c r="M11" s="11">
        <v>3</v>
      </c>
      <c r="N11" s="11">
        <v>3</v>
      </c>
      <c r="O11" s="12">
        <v>4</v>
      </c>
      <c r="P11" s="13"/>
      <c r="Q11" s="13"/>
      <c r="R11" s="11">
        <v>6</v>
      </c>
      <c r="Z11" s="12"/>
      <c r="AA11" s="13"/>
      <c r="AK11" s="11">
        <v>1</v>
      </c>
      <c r="AM11" s="12"/>
      <c r="AO11" s="12"/>
      <c r="AP11" s="13"/>
      <c r="AQ11" s="13"/>
      <c r="AR11" s="13"/>
      <c r="AV11" s="12"/>
      <c r="BB11" s="11">
        <v>1</v>
      </c>
      <c r="BE11" s="12"/>
      <c r="BF11" s="13" t="s">
        <v>184</v>
      </c>
      <c r="BG11" s="13"/>
      <c r="BH11" s="13"/>
      <c r="BI11" s="13">
        <v>1</v>
      </c>
      <c r="BK11" s="12"/>
      <c r="BL11" s="13"/>
      <c r="BO11" s="12">
        <v>5</v>
      </c>
      <c r="BP11" s="11">
        <v>25</v>
      </c>
      <c r="BQ11" s="11">
        <v>200</v>
      </c>
      <c r="BS11" s="11">
        <v>1</v>
      </c>
      <c r="BV11" s="12" t="s">
        <v>179</v>
      </c>
    </row>
    <row r="12" spans="1:74" s="11" customFormat="1" ht="13.5">
      <c r="A12" s="11" t="s">
        <v>80</v>
      </c>
      <c r="B12" s="11" t="s">
        <v>185</v>
      </c>
      <c r="C12" s="11" t="s">
        <v>78</v>
      </c>
      <c r="E12" s="11">
        <v>288</v>
      </c>
      <c r="G12" s="11" t="s">
        <v>177</v>
      </c>
      <c r="J12" s="11" t="s">
        <v>182</v>
      </c>
      <c r="L12" s="11">
        <v>10</v>
      </c>
      <c r="M12" s="11">
        <v>2</v>
      </c>
      <c r="N12" s="11">
        <v>0</v>
      </c>
      <c r="O12" s="12"/>
      <c r="P12" s="13"/>
      <c r="Q12" s="13"/>
      <c r="Z12" s="12"/>
      <c r="AA12" s="13"/>
      <c r="AK12" s="11">
        <v>1</v>
      </c>
      <c r="AM12" s="12"/>
      <c r="AO12" s="12"/>
      <c r="AP12" s="13"/>
      <c r="AQ12" s="13"/>
      <c r="AR12" s="13"/>
      <c r="AV12" s="12"/>
      <c r="BE12" s="14" t="s">
        <v>186</v>
      </c>
      <c r="BF12" s="13" t="s">
        <v>184</v>
      </c>
      <c r="BG12" s="13"/>
      <c r="BH12" s="13"/>
      <c r="BI12" s="15">
        <v>1</v>
      </c>
      <c r="BK12" s="12"/>
      <c r="BL12" s="13"/>
      <c r="BO12" s="12"/>
      <c r="BP12" s="11">
        <v>10</v>
      </c>
      <c r="BQ12" s="11">
        <v>300</v>
      </c>
      <c r="BV12" s="12" t="s">
        <v>179</v>
      </c>
    </row>
    <row r="13" spans="1:74" s="11" customFormat="1" ht="13.5">
      <c r="A13" s="11" t="s">
        <v>187</v>
      </c>
      <c r="B13" s="11" t="s">
        <v>188</v>
      </c>
      <c r="C13" s="11" t="s">
        <v>78</v>
      </c>
      <c r="D13" s="11">
        <v>2</v>
      </c>
      <c r="E13" s="11">
        <v>775</v>
      </c>
      <c r="F13" s="11" t="s">
        <v>174</v>
      </c>
      <c r="G13" s="11" t="s">
        <v>161</v>
      </c>
      <c r="L13" s="11">
        <f aca="true" t="shared" si="0" ref="L13:L18">D13*10</f>
        <v>20</v>
      </c>
      <c r="N13" s="11">
        <f>D13*2</f>
        <v>4</v>
      </c>
      <c r="O13" s="12">
        <v>20</v>
      </c>
      <c r="P13" s="13"/>
      <c r="Q13" s="13"/>
      <c r="R13" s="11">
        <v>10</v>
      </c>
      <c r="V13" s="11">
        <v>3</v>
      </c>
      <c r="Y13" s="11">
        <v>1</v>
      </c>
      <c r="Z13" s="12">
        <v>-2</v>
      </c>
      <c r="AA13" s="13"/>
      <c r="AC13" s="11">
        <v>1</v>
      </c>
      <c r="AM13" s="12"/>
      <c r="AN13" s="11" t="s">
        <v>189</v>
      </c>
      <c r="AO13" s="12"/>
      <c r="AP13" s="13"/>
      <c r="AQ13" s="13"/>
      <c r="AR13" s="13"/>
      <c r="AV13" s="12"/>
      <c r="AZ13" s="11">
        <v>1</v>
      </c>
      <c r="BA13" s="11">
        <v>1</v>
      </c>
      <c r="BD13" s="11">
        <v>1</v>
      </c>
      <c r="BE13" s="12"/>
      <c r="BF13" s="13"/>
      <c r="BG13" s="13"/>
      <c r="BH13" s="13"/>
      <c r="BI13" s="13"/>
      <c r="BK13" s="12"/>
      <c r="BL13" s="13"/>
      <c r="BO13" s="12"/>
      <c r="BV13" s="3"/>
    </row>
    <row r="14" spans="1:74" s="11" customFormat="1" ht="13.5">
      <c r="A14" s="11" t="s">
        <v>190</v>
      </c>
      <c r="B14" s="11" t="s">
        <v>191</v>
      </c>
      <c r="C14" s="11" t="s">
        <v>78</v>
      </c>
      <c r="D14" s="11">
        <v>2</v>
      </c>
      <c r="E14" s="11">
        <v>964</v>
      </c>
      <c r="F14" s="11" t="s">
        <v>192</v>
      </c>
      <c r="G14" s="11" t="s">
        <v>177</v>
      </c>
      <c r="L14" s="11">
        <f t="shared" si="0"/>
        <v>20</v>
      </c>
      <c r="N14" s="11">
        <v>6</v>
      </c>
      <c r="O14" s="12">
        <v>24</v>
      </c>
      <c r="P14" s="13"/>
      <c r="Q14" s="13"/>
      <c r="R14" s="11">
        <v>6</v>
      </c>
      <c r="X14" s="11">
        <v>3</v>
      </c>
      <c r="Y14" s="11">
        <v>1</v>
      </c>
      <c r="Z14" s="12"/>
      <c r="AA14" s="13"/>
      <c r="AK14" s="11">
        <v>1</v>
      </c>
      <c r="AM14" s="12"/>
      <c r="AO14" s="12"/>
      <c r="AP14" s="13"/>
      <c r="AQ14" s="13"/>
      <c r="AR14" s="13"/>
      <c r="AU14" s="11">
        <v>10</v>
      </c>
      <c r="AV14" s="12"/>
      <c r="AX14" s="11">
        <v>1</v>
      </c>
      <c r="AZ14" s="11">
        <v>1</v>
      </c>
      <c r="BB14" s="11">
        <v>1</v>
      </c>
      <c r="BE14" s="12">
        <v>1</v>
      </c>
      <c r="BF14" s="13"/>
      <c r="BG14" s="13"/>
      <c r="BH14" s="13"/>
      <c r="BI14" s="13"/>
      <c r="BJ14" s="11">
        <v>1</v>
      </c>
      <c r="BK14" s="12"/>
      <c r="BL14" s="13"/>
      <c r="BM14" s="11" t="s">
        <v>193</v>
      </c>
      <c r="BO14" s="12"/>
      <c r="BV14" s="3"/>
    </row>
    <row r="15" spans="1:74" s="11" customFormat="1" ht="13.5">
      <c r="A15" s="11" t="s">
        <v>194</v>
      </c>
      <c r="B15" s="11" t="s">
        <v>195</v>
      </c>
      <c r="C15" s="11" t="s">
        <v>78</v>
      </c>
      <c r="D15" s="11">
        <v>2</v>
      </c>
      <c r="E15" s="11">
        <v>889</v>
      </c>
      <c r="F15" s="11" t="s">
        <v>66</v>
      </c>
      <c r="G15" s="11" t="s">
        <v>161</v>
      </c>
      <c r="L15" s="11">
        <f t="shared" si="0"/>
        <v>20</v>
      </c>
      <c r="M15" s="11">
        <v>0</v>
      </c>
      <c r="N15" s="11">
        <v>6</v>
      </c>
      <c r="O15" s="12">
        <v>12</v>
      </c>
      <c r="P15" s="13"/>
      <c r="Q15" s="13"/>
      <c r="R15" s="13">
        <v>8</v>
      </c>
      <c r="S15" s="13"/>
      <c r="T15" s="11">
        <v>3</v>
      </c>
      <c r="X15" s="11">
        <v>1</v>
      </c>
      <c r="Y15" s="11">
        <v>1</v>
      </c>
      <c r="Z15" s="12"/>
      <c r="AA15" s="13"/>
      <c r="AL15" s="11">
        <v>1</v>
      </c>
      <c r="AM15" s="12"/>
      <c r="AO15" s="12"/>
      <c r="AP15" s="13"/>
      <c r="AQ15" s="13"/>
      <c r="AR15" s="13"/>
      <c r="AV15" s="12"/>
      <c r="AY15" s="11">
        <v>1</v>
      </c>
      <c r="AZ15" s="11">
        <v>1</v>
      </c>
      <c r="BE15" s="12"/>
      <c r="BF15" s="13"/>
      <c r="BG15" s="13"/>
      <c r="BH15" s="13"/>
      <c r="BI15" s="13"/>
      <c r="BK15" s="12"/>
      <c r="BL15" s="13"/>
      <c r="BN15" s="16"/>
      <c r="BO15" s="12"/>
      <c r="BV15" s="3"/>
    </row>
    <row r="16" spans="1:74" s="11" customFormat="1" ht="13.5">
      <c r="A16" s="11" t="s">
        <v>196</v>
      </c>
      <c r="B16" s="11" t="s">
        <v>197</v>
      </c>
      <c r="C16" s="11" t="s">
        <v>78</v>
      </c>
      <c r="D16" s="11">
        <v>2</v>
      </c>
      <c r="E16" s="11">
        <v>1176</v>
      </c>
      <c r="F16" s="11" t="s">
        <v>192</v>
      </c>
      <c r="G16" s="11" t="s">
        <v>161</v>
      </c>
      <c r="L16" s="11">
        <f t="shared" si="0"/>
        <v>20</v>
      </c>
      <c r="N16" s="11">
        <f>D16*2</f>
        <v>4</v>
      </c>
      <c r="O16" s="12">
        <v>8</v>
      </c>
      <c r="P16" s="13"/>
      <c r="Q16" s="13"/>
      <c r="R16" s="13">
        <v>20</v>
      </c>
      <c r="S16" s="13"/>
      <c r="T16" s="11">
        <v>4</v>
      </c>
      <c r="Y16" s="11">
        <v>2</v>
      </c>
      <c r="Z16" s="12">
        <v>-1</v>
      </c>
      <c r="AA16" s="13"/>
      <c r="AH16" s="11">
        <v>1</v>
      </c>
      <c r="AL16" s="11">
        <v>-1</v>
      </c>
      <c r="AM16" s="12"/>
      <c r="AN16" s="11" t="s">
        <v>189</v>
      </c>
      <c r="AO16" s="12"/>
      <c r="AP16" s="13"/>
      <c r="AQ16" s="13"/>
      <c r="AR16" s="13"/>
      <c r="AV16" s="12">
        <v>1</v>
      </c>
      <c r="AX16" s="11">
        <v>1</v>
      </c>
      <c r="AZ16" s="11">
        <v>1</v>
      </c>
      <c r="BA16" s="11">
        <v>1</v>
      </c>
      <c r="BE16" s="12"/>
      <c r="BF16" s="13"/>
      <c r="BG16" s="13"/>
      <c r="BH16" s="13"/>
      <c r="BI16" s="13"/>
      <c r="BK16" s="12"/>
      <c r="BL16" s="13"/>
      <c r="BN16" s="16"/>
      <c r="BO16" s="12"/>
      <c r="BV16" s="3"/>
    </row>
    <row r="17" spans="1:74" s="11" customFormat="1" ht="13.5">
      <c r="A17" s="11" t="s">
        <v>198</v>
      </c>
      <c r="B17" s="11" t="s">
        <v>199</v>
      </c>
      <c r="C17" s="11" t="s">
        <v>78</v>
      </c>
      <c r="D17" s="11">
        <v>3</v>
      </c>
      <c r="E17" s="11">
        <v>1761</v>
      </c>
      <c r="F17" s="11" t="s">
        <v>61</v>
      </c>
      <c r="G17" s="11" t="s">
        <v>11</v>
      </c>
      <c r="L17" s="11">
        <f t="shared" si="0"/>
        <v>30</v>
      </c>
      <c r="N17" s="11">
        <f>D17*2</f>
        <v>6</v>
      </c>
      <c r="O17" s="12">
        <v>12</v>
      </c>
      <c r="P17" s="13"/>
      <c r="Q17" s="13"/>
      <c r="R17" s="13">
        <v>9</v>
      </c>
      <c r="S17" s="13"/>
      <c r="T17" s="11">
        <v>5</v>
      </c>
      <c r="V17" s="11">
        <v>3</v>
      </c>
      <c r="Y17" s="11">
        <v>2</v>
      </c>
      <c r="Z17" s="12"/>
      <c r="AA17" s="13"/>
      <c r="AM17" s="12"/>
      <c r="AO17" s="12"/>
      <c r="AP17" s="13"/>
      <c r="AQ17" s="13"/>
      <c r="AR17" s="13"/>
      <c r="AV17" s="12"/>
      <c r="AW17" s="11">
        <v>1</v>
      </c>
      <c r="AX17" s="11">
        <v>1</v>
      </c>
      <c r="BB17" s="11">
        <v>1</v>
      </c>
      <c r="BE17" s="12"/>
      <c r="BF17" s="13"/>
      <c r="BG17" s="13"/>
      <c r="BH17" s="13"/>
      <c r="BI17" s="13"/>
      <c r="BK17" s="12"/>
      <c r="BL17" s="13"/>
      <c r="BN17" s="16"/>
      <c r="BO17" s="12"/>
      <c r="BV17" s="3"/>
    </row>
    <row r="18" spans="1:74" s="11" customFormat="1" ht="13.5">
      <c r="A18" s="11" t="s">
        <v>200</v>
      </c>
      <c r="B18" s="11" t="s">
        <v>201</v>
      </c>
      <c r="C18" s="11" t="s">
        <v>78</v>
      </c>
      <c r="D18" s="11">
        <v>2</v>
      </c>
      <c r="E18" s="11">
        <v>1697</v>
      </c>
      <c r="F18" s="11" t="s">
        <v>61</v>
      </c>
      <c r="G18" s="11" t="s">
        <v>11</v>
      </c>
      <c r="J18" s="11" t="s">
        <v>198</v>
      </c>
      <c r="L18" s="11">
        <f t="shared" si="0"/>
        <v>20</v>
      </c>
      <c r="N18" s="11">
        <f>D18*2</f>
        <v>4</v>
      </c>
      <c r="O18" s="12">
        <v>12</v>
      </c>
      <c r="P18" s="13"/>
      <c r="Q18" s="13"/>
      <c r="R18" s="13">
        <v>8</v>
      </c>
      <c r="S18" s="13"/>
      <c r="V18" s="11">
        <v>2</v>
      </c>
      <c r="Y18" s="11">
        <v>1</v>
      </c>
      <c r="Z18" s="12"/>
      <c r="AA18" s="13"/>
      <c r="AJ18" s="11">
        <v>5</v>
      </c>
      <c r="AM18" s="12" t="s">
        <v>202</v>
      </c>
      <c r="AO18" s="12"/>
      <c r="AP18" s="13"/>
      <c r="AQ18" s="13"/>
      <c r="AR18" s="13"/>
      <c r="AV18" s="12"/>
      <c r="AW18" s="11">
        <v>1</v>
      </c>
      <c r="BB18" s="11">
        <v>1</v>
      </c>
      <c r="BE18" s="12"/>
      <c r="BF18" s="13"/>
      <c r="BG18" s="13"/>
      <c r="BH18" s="13"/>
      <c r="BI18" s="13"/>
      <c r="BK18" s="12"/>
      <c r="BL18" s="13"/>
      <c r="BN18" s="16"/>
      <c r="BO18" s="12"/>
      <c r="BV18" s="3"/>
    </row>
    <row r="19" spans="1:74" s="11" customFormat="1" ht="13.5">
      <c r="A19" s="11" t="s">
        <v>203</v>
      </c>
      <c r="B19" s="11" t="s">
        <v>204</v>
      </c>
      <c r="C19" s="11" t="s">
        <v>78</v>
      </c>
      <c r="D19" s="11">
        <v>2</v>
      </c>
      <c r="E19" s="11">
        <v>1664</v>
      </c>
      <c r="F19" s="11" t="s">
        <v>61</v>
      </c>
      <c r="G19" s="11" t="s">
        <v>11</v>
      </c>
      <c r="L19" s="11">
        <v>1</v>
      </c>
      <c r="N19" s="11">
        <v>1</v>
      </c>
      <c r="O19" s="12"/>
      <c r="P19" s="13"/>
      <c r="Q19" s="13"/>
      <c r="T19" s="11">
        <v>1</v>
      </c>
      <c r="Z19" s="12"/>
      <c r="AA19" s="13"/>
      <c r="AJ19" s="11">
        <v>3</v>
      </c>
      <c r="AM19" s="12" t="s">
        <v>202</v>
      </c>
      <c r="AO19" s="12"/>
      <c r="AP19" s="13"/>
      <c r="AQ19" s="13"/>
      <c r="AR19" s="13"/>
      <c r="AV19" s="12"/>
      <c r="AW19" s="11">
        <v>1</v>
      </c>
      <c r="AY19" s="11">
        <v>1</v>
      </c>
      <c r="BE19" s="12"/>
      <c r="BF19" s="13"/>
      <c r="BG19" s="13"/>
      <c r="BH19" s="13"/>
      <c r="BI19" s="13"/>
      <c r="BK19" s="12"/>
      <c r="BL19" s="13"/>
      <c r="BN19" s="17" t="s">
        <v>205</v>
      </c>
      <c r="BO19" s="12"/>
      <c r="BV19" s="3"/>
    </row>
    <row r="20" spans="1:76" s="11" customFormat="1" ht="13.5">
      <c r="A20" s="11" t="s">
        <v>206</v>
      </c>
      <c r="B20" s="11" t="s">
        <v>207</v>
      </c>
      <c r="C20" s="11" t="s">
        <v>78</v>
      </c>
      <c r="D20" s="11">
        <v>3</v>
      </c>
      <c r="E20" s="11">
        <v>1906</v>
      </c>
      <c r="G20" s="11" t="s">
        <v>208</v>
      </c>
      <c r="K20" s="11" t="s">
        <v>630</v>
      </c>
      <c r="L20" s="11">
        <v>100</v>
      </c>
      <c r="N20" s="11">
        <v>3</v>
      </c>
      <c r="O20" s="12"/>
      <c r="P20" s="13"/>
      <c r="Q20" s="13"/>
      <c r="R20" s="11">
        <v>3</v>
      </c>
      <c r="U20" s="11">
        <v>3</v>
      </c>
      <c r="Z20" s="12"/>
      <c r="AA20" s="13"/>
      <c r="AM20" s="12"/>
      <c r="AO20" s="12"/>
      <c r="AP20" s="13"/>
      <c r="AQ20" s="13"/>
      <c r="AR20" s="13"/>
      <c r="AT20" s="11">
        <v>3</v>
      </c>
      <c r="AV20" s="12"/>
      <c r="AZ20" s="11">
        <v>1</v>
      </c>
      <c r="BC20" s="11">
        <v>1</v>
      </c>
      <c r="BD20" s="11">
        <v>1</v>
      </c>
      <c r="BE20" s="12"/>
      <c r="BF20" s="13"/>
      <c r="BG20" s="13"/>
      <c r="BH20" s="13"/>
      <c r="BI20" s="13"/>
      <c r="BK20" s="12"/>
      <c r="BL20" s="13"/>
      <c r="BN20" s="16"/>
      <c r="BO20" s="12"/>
      <c r="BP20" s="11">
        <v>1</v>
      </c>
      <c r="BV20" s="3"/>
      <c r="BW20" s="11">
        <v>0</v>
      </c>
      <c r="BX20" s="11">
        <v>0</v>
      </c>
    </row>
    <row r="21" spans="1:77" s="11" customFormat="1" ht="13.5">
      <c r="A21" s="11" t="s">
        <v>209</v>
      </c>
      <c r="B21" s="11" t="s">
        <v>210</v>
      </c>
      <c r="C21" s="11" t="s">
        <v>78</v>
      </c>
      <c r="D21" s="11">
        <v>3</v>
      </c>
      <c r="E21" s="11">
        <v>932</v>
      </c>
      <c r="F21" s="11" t="s">
        <v>174</v>
      </c>
      <c r="G21" s="11" t="s">
        <v>211</v>
      </c>
      <c r="L21" s="11">
        <f>D21*10</f>
        <v>30</v>
      </c>
      <c r="N21" s="11">
        <f>D21*2</f>
        <v>6</v>
      </c>
      <c r="O21" s="12"/>
      <c r="P21" s="13"/>
      <c r="Q21" s="13"/>
      <c r="R21" s="11">
        <v>6</v>
      </c>
      <c r="T21" s="11">
        <v>3</v>
      </c>
      <c r="U21" s="11">
        <v>1</v>
      </c>
      <c r="V21" s="11">
        <v>2</v>
      </c>
      <c r="Y21" s="11">
        <v>2</v>
      </c>
      <c r="Z21" s="12"/>
      <c r="AA21" s="13"/>
      <c r="AM21" s="12"/>
      <c r="AO21" s="12"/>
      <c r="AP21" s="13"/>
      <c r="AQ21" s="13"/>
      <c r="AR21" s="13"/>
      <c r="AT21" s="11">
        <v>10</v>
      </c>
      <c r="AU21" s="11">
        <v>10</v>
      </c>
      <c r="AV21" s="12"/>
      <c r="AW21" s="11">
        <v>1</v>
      </c>
      <c r="AX21" s="11">
        <v>1</v>
      </c>
      <c r="BA21" s="11">
        <v>1</v>
      </c>
      <c r="BE21" s="12">
        <v>1</v>
      </c>
      <c r="BF21" s="13" t="s">
        <v>314</v>
      </c>
      <c r="BG21" s="13"/>
      <c r="BH21" s="13"/>
      <c r="BI21" s="13"/>
      <c r="BJ21" s="11">
        <v>1</v>
      </c>
      <c r="BK21" s="12"/>
      <c r="BL21" s="13"/>
      <c r="BN21" s="16"/>
      <c r="BO21" s="12"/>
      <c r="BV21" s="3"/>
      <c r="BY21" s="11">
        <v>5</v>
      </c>
    </row>
    <row r="22" spans="1:76" s="11" customFormat="1" ht="13.5">
      <c r="A22" s="11" t="s">
        <v>212</v>
      </c>
      <c r="B22" s="11" t="s">
        <v>213</v>
      </c>
      <c r="C22" s="11" t="s">
        <v>78</v>
      </c>
      <c r="D22" s="11">
        <v>3</v>
      </c>
      <c r="E22" s="11">
        <v>1910</v>
      </c>
      <c r="F22" s="11" t="s">
        <v>192</v>
      </c>
      <c r="G22" s="11" t="s">
        <v>211</v>
      </c>
      <c r="K22" s="11" t="s">
        <v>630</v>
      </c>
      <c r="L22" s="11">
        <v>30</v>
      </c>
      <c r="N22" s="11">
        <f>D22*2</f>
        <v>6</v>
      </c>
      <c r="O22" s="12"/>
      <c r="P22" s="13"/>
      <c r="Q22" s="13"/>
      <c r="R22" s="11">
        <v>5</v>
      </c>
      <c r="U22" s="11">
        <v>1</v>
      </c>
      <c r="X22" s="11">
        <v>2</v>
      </c>
      <c r="Z22" s="12"/>
      <c r="AA22" s="13"/>
      <c r="AM22" s="12"/>
      <c r="AO22" s="12"/>
      <c r="AP22" s="13"/>
      <c r="AQ22" s="13"/>
      <c r="AR22" s="13"/>
      <c r="AV22" s="12"/>
      <c r="AX22" s="11">
        <v>1</v>
      </c>
      <c r="AZ22" s="11">
        <v>1</v>
      </c>
      <c r="BB22" s="11">
        <v>1</v>
      </c>
      <c r="BE22" s="12"/>
      <c r="BF22" s="13"/>
      <c r="BG22" s="13"/>
      <c r="BH22" s="13"/>
      <c r="BI22" s="13"/>
      <c r="BK22" s="12"/>
      <c r="BL22" s="13"/>
      <c r="BN22" s="16"/>
      <c r="BO22" s="12"/>
      <c r="BP22" s="11">
        <v>1</v>
      </c>
      <c r="BV22" s="3"/>
      <c r="BW22" s="11">
        <v>-2</v>
      </c>
      <c r="BX22" s="11">
        <v>2</v>
      </c>
    </row>
    <row r="23" spans="1:76" s="11" customFormat="1" ht="13.5">
      <c r="A23" s="11" t="s">
        <v>214</v>
      </c>
      <c r="B23" s="11" t="s">
        <v>215</v>
      </c>
      <c r="C23" s="11" t="s">
        <v>78</v>
      </c>
      <c r="D23" s="11">
        <v>2</v>
      </c>
      <c r="E23" s="11">
        <v>1654</v>
      </c>
      <c r="F23" s="11" t="s">
        <v>192</v>
      </c>
      <c r="G23" s="11" t="s">
        <v>211</v>
      </c>
      <c r="J23" s="11" t="s">
        <v>212</v>
      </c>
      <c r="K23" s="11" t="s">
        <v>630</v>
      </c>
      <c r="L23" s="11">
        <f>D23*10</f>
        <v>20</v>
      </c>
      <c r="N23" s="11">
        <v>3</v>
      </c>
      <c r="O23" s="11">
        <v>3</v>
      </c>
      <c r="X23" s="11">
        <v>1</v>
      </c>
      <c r="Z23" s="12"/>
      <c r="AA23" s="13"/>
      <c r="AM23" s="12"/>
      <c r="AO23" s="12"/>
      <c r="AP23" s="13"/>
      <c r="AQ23" s="13"/>
      <c r="AR23" s="13"/>
      <c r="AV23" s="12"/>
      <c r="AZ23" s="11">
        <v>1</v>
      </c>
      <c r="BB23" s="11">
        <v>1</v>
      </c>
      <c r="BE23" s="12"/>
      <c r="BF23" s="13"/>
      <c r="BG23" s="13"/>
      <c r="BH23" s="13"/>
      <c r="BI23" s="13"/>
      <c r="BK23" s="12"/>
      <c r="BL23" s="13"/>
      <c r="BN23" s="16"/>
      <c r="BO23" s="12"/>
      <c r="BP23" s="11">
        <v>1</v>
      </c>
      <c r="BV23" s="3"/>
      <c r="BW23" s="11">
        <v>-2</v>
      </c>
      <c r="BX23" s="11">
        <v>-2</v>
      </c>
    </row>
    <row r="24" spans="1:74" s="11" customFormat="1" ht="13.5">
      <c r="A24" s="11" t="s">
        <v>216</v>
      </c>
      <c r="B24" s="11" t="s">
        <v>217</v>
      </c>
      <c r="C24" s="11" t="s">
        <v>78</v>
      </c>
      <c r="D24" s="11">
        <v>3</v>
      </c>
      <c r="E24" s="11">
        <v>788</v>
      </c>
      <c r="F24" s="11" t="s">
        <v>192</v>
      </c>
      <c r="G24" s="11" t="s">
        <v>161</v>
      </c>
      <c r="L24" s="11">
        <f>D24*10</f>
        <v>30</v>
      </c>
      <c r="N24" s="11">
        <f aca="true" t="shared" si="1" ref="N24:N29">D24*2</f>
        <v>6</v>
      </c>
      <c r="O24" s="12"/>
      <c r="P24" s="13"/>
      <c r="Q24" s="13"/>
      <c r="R24" s="11">
        <v>36</v>
      </c>
      <c r="T24" s="11">
        <v>4</v>
      </c>
      <c r="V24" s="11">
        <v>3</v>
      </c>
      <c r="Y24" s="11">
        <v>2</v>
      </c>
      <c r="Z24" s="12"/>
      <c r="AA24" s="13"/>
      <c r="AB24" s="11">
        <v>-2</v>
      </c>
      <c r="AG24" s="11">
        <v>1</v>
      </c>
      <c r="AM24" s="12"/>
      <c r="AN24" s="11" t="s">
        <v>189</v>
      </c>
      <c r="AO24" s="12"/>
      <c r="AP24" s="13"/>
      <c r="AQ24" s="13"/>
      <c r="AR24" s="13"/>
      <c r="AV24" s="12">
        <v>1</v>
      </c>
      <c r="AY24" s="11">
        <v>1</v>
      </c>
      <c r="BA24" s="11">
        <v>1</v>
      </c>
      <c r="BE24" s="12"/>
      <c r="BF24" s="13"/>
      <c r="BG24" s="13"/>
      <c r="BH24" s="13"/>
      <c r="BI24" s="13"/>
      <c r="BK24" s="12"/>
      <c r="BL24" s="13"/>
      <c r="BN24" s="16"/>
      <c r="BO24" s="12"/>
      <c r="BV24" s="3"/>
    </row>
    <row r="25" spans="1:74" s="11" customFormat="1" ht="13.5">
      <c r="A25" s="11" t="s">
        <v>218</v>
      </c>
      <c r="B25" s="11" t="s">
        <v>219</v>
      </c>
      <c r="C25" s="11" t="s">
        <v>78</v>
      </c>
      <c r="D25" s="11">
        <v>3</v>
      </c>
      <c r="E25" s="11">
        <v>1210</v>
      </c>
      <c r="F25" s="11" t="s">
        <v>192</v>
      </c>
      <c r="G25" s="11" t="s">
        <v>208</v>
      </c>
      <c r="L25" s="11">
        <f>D25*10</f>
        <v>30</v>
      </c>
      <c r="N25" s="11">
        <f t="shared" si="1"/>
        <v>6</v>
      </c>
      <c r="O25" s="12"/>
      <c r="P25" s="13"/>
      <c r="Q25" s="13"/>
      <c r="R25" s="11">
        <v>13</v>
      </c>
      <c r="T25" s="11">
        <v>9</v>
      </c>
      <c r="U25" s="11">
        <v>7</v>
      </c>
      <c r="V25" s="11">
        <v>4</v>
      </c>
      <c r="Y25" s="11">
        <v>3</v>
      </c>
      <c r="Z25" s="12">
        <v>-3</v>
      </c>
      <c r="AA25" s="13"/>
      <c r="AH25" s="11">
        <v>-1</v>
      </c>
      <c r="AI25" s="11">
        <v>1</v>
      </c>
      <c r="AL25" s="11">
        <v>-2</v>
      </c>
      <c r="AM25" s="12"/>
      <c r="AN25" s="11" t="s">
        <v>189</v>
      </c>
      <c r="AO25" s="12"/>
      <c r="AP25" s="13"/>
      <c r="AQ25" s="13"/>
      <c r="AR25" s="13"/>
      <c r="AV25" s="12">
        <v>1</v>
      </c>
      <c r="AY25" s="11">
        <v>1</v>
      </c>
      <c r="AZ25" s="11">
        <v>1</v>
      </c>
      <c r="BC25" s="11">
        <v>1</v>
      </c>
      <c r="BD25" s="11">
        <v>1</v>
      </c>
      <c r="BE25" s="12"/>
      <c r="BF25" s="13"/>
      <c r="BG25" s="13"/>
      <c r="BH25" s="13"/>
      <c r="BI25" s="13"/>
      <c r="BK25" s="12"/>
      <c r="BL25" s="13"/>
      <c r="BO25" s="12"/>
      <c r="BV25" s="3"/>
    </row>
    <row r="26" spans="1:74" s="11" customFormat="1" ht="13.5">
      <c r="A26" s="11" t="s">
        <v>220</v>
      </c>
      <c r="B26" s="11" t="s">
        <v>221</v>
      </c>
      <c r="C26" s="11" t="s">
        <v>78</v>
      </c>
      <c r="D26" s="11">
        <v>3</v>
      </c>
      <c r="E26" s="11">
        <v>789</v>
      </c>
      <c r="F26" s="11" t="s">
        <v>192</v>
      </c>
      <c r="G26" s="11" t="s">
        <v>208</v>
      </c>
      <c r="L26" s="11">
        <v>60</v>
      </c>
      <c r="N26" s="11">
        <f t="shared" si="1"/>
        <v>6</v>
      </c>
      <c r="O26" s="12"/>
      <c r="P26" s="13"/>
      <c r="Q26" s="13"/>
      <c r="R26" s="11">
        <v>7</v>
      </c>
      <c r="T26" s="11">
        <v>5</v>
      </c>
      <c r="U26" s="11">
        <v>9</v>
      </c>
      <c r="V26" s="11">
        <v>3</v>
      </c>
      <c r="Y26" s="11">
        <v>2</v>
      </c>
      <c r="Z26" s="12"/>
      <c r="AA26" s="13"/>
      <c r="AM26" s="12"/>
      <c r="AO26" s="12"/>
      <c r="AP26" s="13"/>
      <c r="AQ26" s="13"/>
      <c r="AR26" s="13"/>
      <c r="AT26" s="11">
        <v>20</v>
      </c>
      <c r="AV26" s="12">
        <v>1</v>
      </c>
      <c r="AZ26" s="11">
        <v>1</v>
      </c>
      <c r="BC26" s="11">
        <v>1</v>
      </c>
      <c r="BE26" s="12"/>
      <c r="BF26" s="13" t="s">
        <v>625</v>
      </c>
      <c r="BG26" s="13"/>
      <c r="BH26" s="13"/>
      <c r="BI26" s="13"/>
      <c r="BK26" s="12"/>
      <c r="BL26" s="13"/>
      <c r="BO26" s="12"/>
      <c r="BV26" s="3"/>
    </row>
    <row r="27" spans="1:74" s="11" customFormat="1" ht="13.5">
      <c r="A27" s="11" t="s">
        <v>222</v>
      </c>
      <c r="B27" s="11" t="s">
        <v>223</v>
      </c>
      <c r="C27" s="11" t="s">
        <v>78</v>
      </c>
      <c r="D27" s="11">
        <v>4</v>
      </c>
      <c r="E27" s="11">
        <v>862</v>
      </c>
      <c r="F27" s="11" t="s">
        <v>192</v>
      </c>
      <c r="G27" s="11" t="s">
        <v>208</v>
      </c>
      <c r="H27" s="11">
        <v>5</v>
      </c>
      <c r="I27" s="11">
        <v>1</v>
      </c>
      <c r="L27" s="11">
        <v>100</v>
      </c>
      <c r="N27" s="11">
        <f t="shared" si="1"/>
        <v>8</v>
      </c>
      <c r="O27" s="12"/>
      <c r="P27" s="13"/>
      <c r="Q27" s="13"/>
      <c r="R27" s="11">
        <v>14</v>
      </c>
      <c r="T27" s="11">
        <v>5</v>
      </c>
      <c r="U27" s="11">
        <v>12</v>
      </c>
      <c r="V27" s="11">
        <v>6</v>
      </c>
      <c r="Y27" s="11">
        <v>3</v>
      </c>
      <c r="Z27" s="12"/>
      <c r="AA27" s="13"/>
      <c r="AM27" s="12"/>
      <c r="AO27" s="12"/>
      <c r="AP27" s="13"/>
      <c r="AQ27" s="13"/>
      <c r="AR27" s="13"/>
      <c r="AT27" s="11">
        <v>30</v>
      </c>
      <c r="AV27" s="12">
        <v>1</v>
      </c>
      <c r="AZ27" s="11">
        <v>1</v>
      </c>
      <c r="BC27" s="11">
        <v>1</v>
      </c>
      <c r="BD27" s="11">
        <v>1</v>
      </c>
      <c r="BE27" s="12"/>
      <c r="BF27" s="13" t="s">
        <v>625</v>
      </c>
      <c r="BG27" s="13">
        <v>3</v>
      </c>
      <c r="BH27" s="13"/>
      <c r="BI27" s="13"/>
      <c r="BK27" s="12"/>
      <c r="BL27" s="13"/>
      <c r="BM27" s="11" t="s">
        <v>224</v>
      </c>
      <c r="BO27" s="12">
        <v>5</v>
      </c>
      <c r="BP27" s="11">
        <v>5</v>
      </c>
      <c r="BR27" s="11">
        <v>1</v>
      </c>
      <c r="BS27" s="11">
        <v>2</v>
      </c>
      <c r="BV27" s="3"/>
    </row>
    <row r="28" spans="1:74" s="11" customFormat="1" ht="13.5">
      <c r="A28" s="11" t="s">
        <v>225</v>
      </c>
      <c r="B28" s="11" t="s">
        <v>226</v>
      </c>
      <c r="C28" s="11" t="s">
        <v>78</v>
      </c>
      <c r="D28" s="11">
        <v>4</v>
      </c>
      <c r="E28" s="11">
        <v>912</v>
      </c>
      <c r="F28" s="11" t="s">
        <v>192</v>
      </c>
      <c r="G28" s="11" t="s">
        <v>227</v>
      </c>
      <c r="L28" s="11">
        <f>D28*10</f>
        <v>40</v>
      </c>
      <c r="N28" s="11">
        <f t="shared" si="1"/>
        <v>8</v>
      </c>
      <c r="O28" s="12"/>
      <c r="P28" s="13"/>
      <c r="Q28" s="13"/>
      <c r="T28" s="11">
        <v>10</v>
      </c>
      <c r="U28" s="11">
        <v>10</v>
      </c>
      <c r="V28" s="11">
        <v>10</v>
      </c>
      <c r="X28" s="11">
        <v>10</v>
      </c>
      <c r="Y28" s="11">
        <v>3</v>
      </c>
      <c r="Z28" s="12"/>
      <c r="AA28" s="13"/>
      <c r="AD28" s="11">
        <v>2</v>
      </c>
      <c r="AM28" s="12"/>
      <c r="AO28" s="12"/>
      <c r="AP28" s="13"/>
      <c r="AQ28" s="13"/>
      <c r="AR28" s="13"/>
      <c r="AS28" s="11">
        <v>10</v>
      </c>
      <c r="AU28" s="11">
        <v>40</v>
      </c>
      <c r="AV28" s="12"/>
      <c r="AZ28" s="11">
        <v>1</v>
      </c>
      <c r="BB28" s="11">
        <v>1</v>
      </c>
      <c r="BC28" s="11">
        <v>1</v>
      </c>
      <c r="BD28" s="11">
        <v>1</v>
      </c>
      <c r="BE28" s="12"/>
      <c r="BF28" s="13"/>
      <c r="BG28" s="13"/>
      <c r="BH28" s="13"/>
      <c r="BI28" s="13"/>
      <c r="BK28" s="12"/>
      <c r="BL28" s="13"/>
      <c r="BO28" s="12"/>
      <c r="BV28" s="3"/>
    </row>
    <row r="29" spans="1:74" s="11" customFormat="1" ht="13.5">
      <c r="A29" s="11" t="s">
        <v>228</v>
      </c>
      <c r="B29" s="11" t="s">
        <v>229</v>
      </c>
      <c r="C29" s="11" t="s">
        <v>78</v>
      </c>
      <c r="D29" s="11">
        <v>2</v>
      </c>
      <c r="E29" s="11">
        <v>1762</v>
      </c>
      <c r="F29" s="11" t="s">
        <v>192</v>
      </c>
      <c r="G29" s="11" t="s">
        <v>230</v>
      </c>
      <c r="L29" s="11">
        <f>D29*10</f>
        <v>20</v>
      </c>
      <c r="N29" s="11">
        <f t="shared" si="1"/>
        <v>4</v>
      </c>
      <c r="O29" s="12">
        <v>24</v>
      </c>
      <c r="P29" s="13"/>
      <c r="Q29" s="13"/>
      <c r="R29" s="11">
        <v>10</v>
      </c>
      <c r="Y29" s="11">
        <v>1</v>
      </c>
      <c r="Z29" s="12"/>
      <c r="AA29" s="13"/>
      <c r="AM29" s="12"/>
      <c r="AO29" s="12"/>
      <c r="AP29" s="13"/>
      <c r="AQ29" s="13"/>
      <c r="AR29" s="13"/>
      <c r="AV29" s="12"/>
      <c r="AX29" s="11">
        <v>1</v>
      </c>
      <c r="BA29" s="11">
        <v>1</v>
      </c>
      <c r="BE29" s="12"/>
      <c r="BF29" s="13"/>
      <c r="BG29" s="13"/>
      <c r="BH29" s="13"/>
      <c r="BI29" s="13"/>
      <c r="BK29" s="12"/>
      <c r="BL29" s="13"/>
      <c r="BO29" s="12"/>
      <c r="BQ29" s="11">
        <v>300</v>
      </c>
      <c r="BV29" s="3"/>
    </row>
    <row r="30" spans="1:74" s="11" customFormat="1" ht="13.5">
      <c r="A30" s="11" t="s">
        <v>231</v>
      </c>
      <c r="B30" s="11" t="s">
        <v>232</v>
      </c>
      <c r="C30" s="11" t="s">
        <v>78</v>
      </c>
      <c r="E30" s="11">
        <v>999</v>
      </c>
      <c r="F30" s="11" t="s">
        <v>192</v>
      </c>
      <c r="G30" s="11" t="s">
        <v>230</v>
      </c>
      <c r="L30" s="11">
        <v>10</v>
      </c>
      <c r="N30" s="11">
        <v>3</v>
      </c>
      <c r="O30" s="12">
        <v>1</v>
      </c>
      <c r="P30" s="13"/>
      <c r="Q30" s="13"/>
      <c r="R30" s="11">
        <v>4</v>
      </c>
      <c r="Y30" s="11">
        <v>1</v>
      </c>
      <c r="Z30" s="12"/>
      <c r="AA30" s="13"/>
      <c r="AD30" s="11">
        <v>1</v>
      </c>
      <c r="AM30" s="12"/>
      <c r="AO30" s="12"/>
      <c r="AP30" s="13"/>
      <c r="AQ30" s="13"/>
      <c r="AR30" s="13"/>
      <c r="AV30" s="12"/>
      <c r="BE30" s="12"/>
      <c r="BF30" s="13"/>
      <c r="BG30" s="13"/>
      <c r="BH30" s="13"/>
      <c r="BI30" s="13"/>
      <c r="BK30" s="3" t="s">
        <v>233</v>
      </c>
      <c r="BL30" s="4"/>
      <c r="BO30" s="12"/>
      <c r="BU30" t="s">
        <v>233</v>
      </c>
      <c r="BV30" s="3"/>
    </row>
    <row r="31" spans="1:74" s="11" customFormat="1" ht="13.5">
      <c r="A31" s="11" t="s">
        <v>234</v>
      </c>
      <c r="B31" s="11" t="s">
        <v>235</v>
      </c>
      <c r="C31" s="11" t="s">
        <v>78</v>
      </c>
      <c r="D31" s="11">
        <v>3</v>
      </c>
      <c r="E31" s="11">
        <v>1180</v>
      </c>
      <c r="F31" s="11" t="s">
        <v>192</v>
      </c>
      <c r="G31" s="11" t="s">
        <v>230</v>
      </c>
      <c r="L31" s="11">
        <f aca="true" t="shared" si="2" ref="L31:L37">D31*10</f>
        <v>30</v>
      </c>
      <c r="N31" s="11">
        <f>D31*2</f>
        <v>6</v>
      </c>
      <c r="O31" s="12">
        <v>9</v>
      </c>
      <c r="P31" s="13"/>
      <c r="Q31" s="13"/>
      <c r="R31" s="11">
        <v>6</v>
      </c>
      <c r="U31" s="11">
        <v>6</v>
      </c>
      <c r="Y31" s="11">
        <v>2</v>
      </c>
      <c r="Z31" s="12"/>
      <c r="AA31" s="13"/>
      <c r="AD31" s="11">
        <v>3</v>
      </c>
      <c r="AK31" s="11">
        <v>-1</v>
      </c>
      <c r="AM31" s="12"/>
      <c r="AO31" s="12"/>
      <c r="AP31" s="13"/>
      <c r="AQ31" s="13"/>
      <c r="AR31" s="13"/>
      <c r="AV31" s="12">
        <v>1</v>
      </c>
      <c r="AW31" s="11">
        <v>1</v>
      </c>
      <c r="AX31" s="11">
        <v>1</v>
      </c>
      <c r="AY31" s="11">
        <v>1</v>
      </c>
      <c r="BE31" s="12"/>
      <c r="BF31" s="13"/>
      <c r="BG31" s="13"/>
      <c r="BH31" s="13"/>
      <c r="BI31" s="13"/>
      <c r="BK31" s="3" t="s">
        <v>233</v>
      </c>
      <c r="BL31" s="4"/>
      <c r="BO31" s="12"/>
      <c r="BU31" t="s">
        <v>233</v>
      </c>
      <c r="BV31" s="3"/>
    </row>
    <row r="32" spans="1:76" s="11" customFormat="1" ht="13.5">
      <c r="A32" s="11" t="s">
        <v>236</v>
      </c>
      <c r="B32" s="11" t="s">
        <v>237</v>
      </c>
      <c r="C32" s="11" t="s">
        <v>78</v>
      </c>
      <c r="D32" s="11">
        <v>3</v>
      </c>
      <c r="E32" s="11">
        <v>851</v>
      </c>
      <c r="G32" s="11" t="s">
        <v>211</v>
      </c>
      <c r="K32" s="11" t="s">
        <v>316</v>
      </c>
      <c r="L32" s="11">
        <f t="shared" si="2"/>
        <v>30</v>
      </c>
      <c r="N32" s="11">
        <v>4</v>
      </c>
      <c r="O32" s="12"/>
      <c r="P32" s="13"/>
      <c r="Q32" s="13"/>
      <c r="R32" s="11">
        <v>6</v>
      </c>
      <c r="T32" s="11">
        <v>1</v>
      </c>
      <c r="U32" s="11">
        <v>4</v>
      </c>
      <c r="V32" s="11">
        <v>2</v>
      </c>
      <c r="Z32" s="12"/>
      <c r="AA32" s="13"/>
      <c r="AM32" s="12"/>
      <c r="AO32" s="12"/>
      <c r="AP32" s="13"/>
      <c r="AQ32" s="13"/>
      <c r="AR32" s="13"/>
      <c r="AV32" s="12"/>
      <c r="AW32" s="11">
        <v>1</v>
      </c>
      <c r="AY32" s="11">
        <v>1</v>
      </c>
      <c r="BE32" s="12"/>
      <c r="BF32" s="13"/>
      <c r="BG32" s="13"/>
      <c r="BH32" s="13"/>
      <c r="BI32" s="13"/>
      <c r="BK32" s="12"/>
      <c r="BL32" s="13" t="s">
        <v>629</v>
      </c>
      <c r="BO32" s="12"/>
      <c r="BV32" s="3"/>
      <c r="BX32" s="11">
        <v>5</v>
      </c>
    </row>
    <row r="33" spans="1:74" s="11" customFormat="1" ht="13.5">
      <c r="A33" s="11" t="s">
        <v>238</v>
      </c>
      <c r="B33" s="11" t="s">
        <v>239</v>
      </c>
      <c r="C33" s="11" t="s">
        <v>78</v>
      </c>
      <c r="D33" s="11">
        <v>4</v>
      </c>
      <c r="E33" s="11">
        <v>545</v>
      </c>
      <c r="F33" s="11" t="s">
        <v>192</v>
      </c>
      <c r="G33" s="11" t="s">
        <v>177</v>
      </c>
      <c r="L33" s="11">
        <f t="shared" si="2"/>
        <v>40</v>
      </c>
      <c r="N33" s="11">
        <v>6</v>
      </c>
      <c r="O33" s="12"/>
      <c r="P33" s="13"/>
      <c r="Q33" s="13"/>
      <c r="T33" s="11">
        <v>4</v>
      </c>
      <c r="U33" s="11">
        <v>10</v>
      </c>
      <c r="V33" s="11">
        <v>3</v>
      </c>
      <c r="Y33" s="11">
        <v>2</v>
      </c>
      <c r="Z33" s="12"/>
      <c r="AA33" s="13"/>
      <c r="AM33" s="12"/>
      <c r="AO33" s="12"/>
      <c r="AP33" s="13"/>
      <c r="AQ33" s="13"/>
      <c r="AR33" s="13"/>
      <c r="AS33" s="11">
        <v>30</v>
      </c>
      <c r="AU33" s="11">
        <v>10</v>
      </c>
      <c r="AV33" s="12"/>
      <c r="BB33" s="11">
        <v>1</v>
      </c>
      <c r="BC33" s="11">
        <v>1</v>
      </c>
      <c r="BD33" s="11">
        <v>1</v>
      </c>
      <c r="BE33" s="12"/>
      <c r="BF33" s="13"/>
      <c r="BG33" s="13"/>
      <c r="BH33" s="13"/>
      <c r="BI33" s="13"/>
      <c r="BK33" s="12"/>
      <c r="BL33" s="13"/>
      <c r="BO33" s="12"/>
      <c r="BV33" s="3"/>
    </row>
    <row r="34" spans="1:74" s="11" customFormat="1" ht="13.5">
      <c r="A34" s="11" t="s">
        <v>240</v>
      </c>
      <c r="B34" s="11" t="s">
        <v>241</v>
      </c>
      <c r="C34" s="11" t="s">
        <v>78</v>
      </c>
      <c r="D34" s="11">
        <v>2</v>
      </c>
      <c r="E34" s="11">
        <v>395</v>
      </c>
      <c r="F34" s="11" t="s">
        <v>192</v>
      </c>
      <c r="G34" s="11" t="s">
        <v>177</v>
      </c>
      <c r="J34" s="11" t="s">
        <v>238</v>
      </c>
      <c r="L34" s="11">
        <f t="shared" si="2"/>
        <v>20</v>
      </c>
      <c r="N34" s="11">
        <v>2</v>
      </c>
      <c r="O34" s="12">
        <v>4</v>
      </c>
      <c r="P34" s="13"/>
      <c r="Q34" s="13"/>
      <c r="R34" s="11">
        <v>11</v>
      </c>
      <c r="V34" s="11">
        <v>1</v>
      </c>
      <c r="Y34" s="11">
        <v>1</v>
      </c>
      <c r="Z34" s="12"/>
      <c r="AA34" s="13"/>
      <c r="AM34" s="12"/>
      <c r="AO34" s="12"/>
      <c r="AP34" s="13"/>
      <c r="AQ34" s="13"/>
      <c r="AR34" s="13"/>
      <c r="AS34" s="11">
        <v>15</v>
      </c>
      <c r="AU34" s="11">
        <v>5</v>
      </c>
      <c r="AV34" s="12">
        <v>1</v>
      </c>
      <c r="AW34" s="11">
        <v>1</v>
      </c>
      <c r="BE34" s="12"/>
      <c r="BF34" s="13"/>
      <c r="BG34" s="13"/>
      <c r="BH34" s="13"/>
      <c r="BI34" s="13"/>
      <c r="BK34" s="12"/>
      <c r="BL34" s="13"/>
      <c r="BO34" s="12"/>
      <c r="BV34" s="3"/>
    </row>
    <row r="35" spans="1:74" s="11" customFormat="1" ht="13.5">
      <c r="A35" s="11" t="s">
        <v>242</v>
      </c>
      <c r="B35" s="11" t="s">
        <v>243</v>
      </c>
      <c r="C35" s="11" t="s">
        <v>78</v>
      </c>
      <c r="D35" s="11">
        <v>4</v>
      </c>
      <c r="E35" s="11">
        <v>548</v>
      </c>
      <c r="F35" s="11" t="s">
        <v>192</v>
      </c>
      <c r="G35" s="11" t="s">
        <v>177</v>
      </c>
      <c r="L35" s="11">
        <f t="shared" si="2"/>
        <v>40</v>
      </c>
      <c r="N35" s="11">
        <v>4</v>
      </c>
      <c r="O35" s="12">
        <v>16</v>
      </c>
      <c r="P35" s="13"/>
      <c r="Q35" s="13"/>
      <c r="T35" s="11">
        <v>8</v>
      </c>
      <c r="U35" s="11">
        <v>2</v>
      </c>
      <c r="V35" s="11">
        <v>4</v>
      </c>
      <c r="Y35" s="11">
        <v>2</v>
      </c>
      <c r="Z35" s="12"/>
      <c r="AA35" s="13"/>
      <c r="AJ35" s="11">
        <v>-1</v>
      </c>
      <c r="AM35" s="12"/>
      <c r="AO35" s="12"/>
      <c r="AP35" s="13"/>
      <c r="AQ35" s="13"/>
      <c r="AR35" s="13"/>
      <c r="AU35" s="11">
        <v>25</v>
      </c>
      <c r="AV35" s="12"/>
      <c r="AY35" s="11">
        <v>1</v>
      </c>
      <c r="BA35" s="11">
        <v>1</v>
      </c>
      <c r="BB35" s="11">
        <v>1</v>
      </c>
      <c r="BE35" s="12"/>
      <c r="BF35" s="13"/>
      <c r="BG35" s="13"/>
      <c r="BH35" s="13"/>
      <c r="BI35" s="13"/>
      <c r="BK35" s="12"/>
      <c r="BL35" s="13"/>
      <c r="BO35" s="12"/>
      <c r="BV35" s="3"/>
    </row>
    <row r="36" spans="1:74" s="11" customFormat="1" ht="13.5">
      <c r="A36" s="11" t="s">
        <v>244</v>
      </c>
      <c r="B36" s="11" t="s">
        <v>245</v>
      </c>
      <c r="C36" s="11" t="s">
        <v>78</v>
      </c>
      <c r="D36" s="11">
        <v>2</v>
      </c>
      <c r="E36" s="11">
        <v>911</v>
      </c>
      <c r="G36" s="11" t="s">
        <v>211</v>
      </c>
      <c r="H36" s="11">
        <v>1</v>
      </c>
      <c r="L36" s="11">
        <f t="shared" si="2"/>
        <v>20</v>
      </c>
      <c r="M36" s="11">
        <v>5</v>
      </c>
      <c r="N36" s="11">
        <v>2</v>
      </c>
      <c r="O36" s="12">
        <v>12</v>
      </c>
      <c r="P36" s="13"/>
      <c r="Q36" s="13"/>
      <c r="T36" s="11">
        <v>1</v>
      </c>
      <c r="Z36" s="12"/>
      <c r="AA36" s="13"/>
      <c r="AM36" s="12"/>
      <c r="AO36" s="12"/>
      <c r="AP36" s="13"/>
      <c r="AQ36" s="13"/>
      <c r="AR36" s="13"/>
      <c r="AV36" s="12"/>
      <c r="AX36" s="11">
        <v>1</v>
      </c>
      <c r="BA36" s="11">
        <v>1</v>
      </c>
      <c r="BB36" s="11">
        <v>1</v>
      </c>
      <c r="BE36" s="12"/>
      <c r="BF36" s="13"/>
      <c r="BG36" s="13"/>
      <c r="BH36" s="13"/>
      <c r="BI36" s="13"/>
      <c r="BK36" s="12"/>
      <c r="BL36" s="13"/>
      <c r="BO36" s="12"/>
      <c r="BV36" s="3"/>
    </row>
    <row r="37" spans="1:74" s="11" customFormat="1" ht="13.5">
      <c r="A37" s="11" t="s">
        <v>246</v>
      </c>
      <c r="B37" s="11" t="s">
        <v>247</v>
      </c>
      <c r="C37" s="11" t="s">
        <v>78</v>
      </c>
      <c r="D37" s="11">
        <v>2</v>
      </c>
      <c r="E37" s="11">
        <v>289</v>
      </c>
      <c r="F37" s="11" t="s">
        <v>192</v>
      </c>
      <c r="G37" s="11" t="s">
        <v>177</v>
      </c>
      <c r="L37" s="11">
        <f t="shared" si="2"/>
        <v>20</v>
      </c>
      <c r="N37" s="11">
        <v>6</v>
      </c>
      <c r="O37" s="12">
        <v>4</v>
      </c>
      <c r="P37" s="13"/>
      <c r="Q37" s="13"/>
      <c r="R37" s="11">
        <v>15</v>
      </c>
      <c r="T37" s="11">
        <v>3</v>
      </c>
      <c r="V37" s="11">
        <v>2</v>
      </c>
      <c r="Z37" s="12"/>
      <c r="AA37" s="13"/>
      <c r="AM37" s="12"/>
      <c r="AO37" s="12">
        <v>15</v>
      </c>
      <c r="AP37" s="13"/>
      <c r="AQ37" s="13"/>
      <c r="AR37" s="13"/>
      <c r="AV37" s="12"/>
      <c r="BA37" s="11">
        <v>1</v>
      </c>
      <c r="BB37" s="11">
        <v>1</v>
      </c>
      <c r="BE37" s="12"/>
      <c r="BF37" s="13"/>
      <c r="BG37" s="13"/>
      <c r="BH37" s="13"/>
      <c r="BI37" s="13"/>
      <c r="BK37" s="12"/>
      <c r="BL37" s="13"/>
      <c r="BO37" s="12"/>
      <c r="BV37" s="3"/>
    </row>
    <row r="38" spans="1:74" s="11" customFormat="1" ht="13.5">
      <c r="A38" s="11" t="s">
        <v>248</v>
      </c>
      <c r="B38" s="11" t="s">
        <v>249</v>
      </c>
      <c r="C38" s="11" t="s">
        <v>78</v>
      </c>
      <c r="E38" s="11">
        <v>199</v>
      </c>
      <c r="F38" s="11" t="s">
        <v>192</v>
      </c>
      <c r="G38" s="11" t="s">
        <v>177</v>
      </c>
      <c r="J38" s="11" t="s">
        <v>246</v>
      </c>
      <c r="L38" s="11">
        <v>2</v>
      </c>
      <c r="N38" s="11">
        <v>1</v>
      </c>
      <c r="O38" s="12">
        <v>1</v>
      </c>
      <c r="P38" s="13"/>
      <c r="Q38" s="13"/>
      <c r="Z38" s="12"/>
      <c r="AA38" s="13"/>
      <c r="AM38" s="12"/>
      <c r="AO38" s="12">
        <v>4</v>
      </c>
      <c r="AP38" s="13"/>
      <c r="AQ38" s="13"/>
      <c r="AR38" s="13"/>
      <c r="AV38" s="12"/>
      <c r="BE38" s="12"/>
      <c r="BF38" s="13"/>
      <c r="BG38" s="13"/>
      <c r="BH38" s="13"/>
      <c r="BI38" s="13"/>
      <c r="BK38" s="12"/>
      <c r="BL38" s="13"/>
      <c r="BM38" s="11" t="s">
        <v>250</v>
      </c>
      <c r="BO38" s="12"/>
      <c r="BV38" s="3"/>
    </row>
    <row r="39" s="51" customFormat="1" ht="15" thickBot="1">
      <c r="B39" s="51" t="s">
        <v>632</v>
      </c>
    </row>
    <row r="40" spans="1:74" ht="15" thickTop="1">
      <c r="A40" s="19" t="s">
        <v>252</v>
      </c>
      <c r="B40" s="19" t="s">
        <v>253</v>
      </c>
      <c r="C40" s="19" t="s">
        <v>87</v>
      </c>
      <c r="D40" s="19">
        <v>2</v>
      </c>
      <c r="E40" s="19">
        <v>819</v>
      </c>
      <c r="F40" s="19" t="s">
        <v>192</v>
      </c>
      <c r="G40" s="19" t="s">
        <v>161</v>
      </c>
      <c r="H40" s="19"/>
      <c r="I40" s="19"/>
      <c r="J40" s="19"/>
      <c r="K40" s="19"/>
      <c r="M40" s="19"/>
      <c r="N40" s="19">
        <v>4</v>
      </c>
      <c r="O40" s="20">
        <v>4</v>
      </c>
      <c r="P40" s="21"/>
      <c r="Q40" s="19">
        <v>4</v>
      </c>
      <c r="R40" s="19"/>
      <c r="S40" s="19"/>
      <c r="U40" s="19"/>
      <c r="V40" s="19"/>
      <c r="W40" s="19"/>
      <c r="X40" s="19"/>
      <c r="Y40" s="19">
        <v>2</v>
      </c>
      <c r="Z40" s="20"/>
      <c r="AA40" s="19">
        <v>-4</v>
      </c>
      <c r="AC40" s="19"/>
      <c r="AD40" s="19"/>
      <c r="AE40" s="19">
        <v>1</v>
      </c>
      <c r="AF40" s="19"/>
      <c r="AH40" s="19"/>
      <c r="AI40" s="19"/>
      <c r="AJ40" s="19"/>
      <c r="AK40" s="19"/>
      <c r="AM40" s="20"/>
      <c r="AN40" s="19"/>
      <c r="AO40" s="20"/>
      <c r="AP40" s="21"/>
      <c r="AQ40" s="21"/>
      <c r="AR40" s="21"/>
      <c r="AS40" s="21"/>
      <c r="AT40" s="21"/>
      <c r="AU40" s="21"/>
      <c r="AV40" s="20"/>
      <c r="AW40" s="19"/>
      <c r="AX40" s="19"/>
      <c r="AY40" s="19"/>
      <c r="AZ40" s="19"/>
      <c r="BA40" s="19">
        <v>1</v>
      </c>
      <c r="BB40" s="19"/>
      <c r="BC40" s="19"/>
      <c r="BD40" s="19"/>
      <c r="BE40" s="20"/>
      <c r="BF40" s="19"/>
      <c r="BG40" s="19"/>
      <c r="BH40" s="21"/>
      <c r="BI40" s="19"/>
      <c r="BK40" s="20"/>
      <c r="BL40" s="21"/>
      <c r="BO40" s="20"/>
      <c r="BP40" s="19"/>
      <c r="BQ40" s="19"/>
      <c r="BR40" s="19"/>
      <c r="BS40" s="19"/>
      <c r="BT40" s="19"/>
      <c r="BU40" s="19"/>
      <c r="BV40" s="11"/>
    </row>
    <row r="41" spans="1:74" ht="13.5">
      <c r="A41" s="19" t="s">
        <v>254</v>
      </c>
      <c r="B41" s="19" t="s">
        <v>255</v>
      </c>
      <c r="C41" s="19" t="s">
        <v>87</v>
      </c>
      <c r="D41" s="19"/>
      <c r="E41" s="19">
        <v>194</v>
      </c>
      <c r="F41" s="19" t="s">
        <v>56</v>
      </c>
      <c r="G41" s="19" t="s">
        <v>161</v>
      </c>
      <c r="H41" s="19"/>
      <c r="I41" s="19"/>
      <c r="J41" s="19"/>
      <c r="K41" s="19"/>
      <c r="M41" s="19"/>
      <c r="N41" s="19">
        <v>1</v>
      </c>
      <c r="O41" s="20">
        <v>3</v>
      </c>
      <c r="P41" s="19">
        <v>8</v>
      </c>
      <c r="Q41" s="19"/>
      <c r="U41" s="19"/>
      <c r="V41" s="19"/>
      <c r="W41" s="19"/>
      <c r="X41" s="19"/>
      <c r="Y41" s="19">
        <v>1</v>
      </c>
      <c r="Z41" s="20"/>
      <c r="AA41" s="19">
        <v>3</v>
      </c>
      <c r="AC41" s="19"/>
      <c r="AD41" s="19"/>
      <c r="AE41" s="19"/>
      <c r="AF41" s="19"/>
      <c r="AH41" s="19"/>
      <c r="AI41" s="19"/>
      <c r="AJ41" s="19"/>
      <c r="AK41" s="19"/>
      <c r="AM41" s="20" t="s">
        <v>202</v>
      </c>
      <c r="AN41" s="19"/>
      <c r="AO41" s="20"/>
      <c r="AP41" s="21"/>
      <c r="AQ41" s="21"/>
      <c r="AR41" s="21"/>
      <c r="AS41" s="21"/>
      <c r="AT41" s="21"/>
      <c r="AU41" s="21"/>
      <c r="AV41" s="20"/>
      <c r="AW41" s="19"/>
      <c r="AX41" s="19"/>
      <c r="AY41" s="19"/>
      <c r="AZ41" s="19"/>
      <c r="BA41" s="19"/>
      <c r="BB41" s="19"/>
      <c r="BC41" s="19"/>
      <c r="BD41" s="19"/>
      <c r="BE41" s="20"/>
      <c r="BF41" s="19"/>
      <c r="BG41" s="19"/>
      <c r="BH41" s="21"/>
      <c r="BI41" s="19"/>
      <c r="BK41" s="20"/>
      <c r="BL41" s="21"/>
      <c r="BO41" s="20"/>
      <c r="BP41" s="19"/>
      <c r="BQ41" s="19"/>
      <c r="BR41" s="19"/>
      <c r="BS41" s="19"/>
      <c r="BT41" s="19"/>
      <c r="BU41" s="19"/>
      <c r="BV41" s="12"/>
    </row>
    <row r="42" spans="1:74" ht="13.5">
      <c r="A42" s="19" t="s">
        <v>256</v>
      </c>
      <c r="B42" s="19" t="s">
        <v>257</v>
      </c>
      <c r="C42" s="19" t="s">
        <v>87</v>
      </c>
      <c r="D42" s="19">
        <v>3</v>
      </c>
      <c r="E42" s="19">
        <v>1114</v>
      </c>
      <c r="F42" s="19" t="s">
        <v>192</v>
      </c>
      <c r="G42" s="19" t="s">
        <v>161</v>
      </c>
      <c r="H42" s="19"/>
      <c r="I42" s="19"/>
      <c r="J42" s="19"/>
      <c r="K42" s="19"/>
      <c r="M42" s="19"/>
      <c r="N42" s="19">
        <v>8</v>
      </c>
      <c r="O42" s="20">
        <v>5</v>
      </c>
      <c r="P42" s="19"/>
      <c r="Q42" s="19">
        <v>6</v>
      </c>
      <c r="T42" s="19">
        <v>4</v>
      </c>
      <c r="U42" s="19"/>
      <c r="W42" s="19">
        <v>4</v>
      </c>
      <c r="X42" s="19"/>
      <c r="Y42" s="19">
        <v>2</v>
      </c>
      <c r="Z42" s="20"/>
      <c r="AA42" s="21"/>
      <c r="AB42" s="19"/>
      <c r="AC42" s="19">
        <v>-1</v>
      </c>
      <c r="AD42" s="19"/>
      <c r="AE42" s="19">
        <v>-2</v>
      </c>
      <c r="AF42" s="19">
        <v>1</v>
      </c>
      <c r="AI42" s="19"/>
      <c r="AJ42" s="19"/>
      <c r="AK42" s="19"/>
      <c r="AM42" s="20"/>
      <c r="AN42" s="19"/>
      <c r="AO42" s="20"/>
      <c r="AP42" s="21"/>
      <c r="AQ42" s="21"/>
      <c r="AR42" s="21"/>
      <c r="AS42" s="21"/>
      <c r="AT42" s="21"/>
      <c r="AU42" s="21"/>
      <c r="AV42" s="20"/>
      <c r="AW42" s="19"/>
      <c r="AX42" s="19">
        <v>1</v>
      </c>
      <c r="AY42" s="19"/>
      <c r="AZ42" s="19"/>
      <c r="BA42" s="19">
        <v>1</v>
      </c>
      <c r="BB42" s="19"/>
      <c r="BC42" s="19">
        <v>1</v>
      </c>
      <c r="BD42" s="19"/>
      <c r="BE42" s="20"/>
      <c r="BF42" s="19"/>
      <c r="BG42" s="19"/>
      <c r="BH42" s="21"/>
      <c r="BI42" s="19"/>
      <c r="BK42" s="20"/>
      <c r="BL42" s="21"/>
      <c r="BO42" s="20"/>
      <c r="BP42" s="19"/>
      <c r="BQ42" s="19"/>
      <c r="BR42" s="19"/>
      <c r="BS42" s="19"/>
      <c r="BT42" s="19"/>
      <c r="BU42" s="19"/>
      <c r="BV42" s="12"/>
    </row>
    <row r="43" spans="1:74" ht="13.5">
      <c r="A43" s="19" t="s">
        <v>258</v>
      </c>
      <c r="B43" s="19" t="s">
        <v>259</v>
      </c>
      <c r="C43" s="19" t="s">
        <v>87</v>
      </c>
      <c r="D43" s="19">
        <v>2</v>
      </c>
      <c r="E43" s="19">
        <v>743</v>
      </c>
      <c r="F43" s="19" t="s">
        <v>192</v>
      </c>
      <c r="G43" s="19" t="s">
        <v>161</v>
      </c>
      <c r="H43" s="19"/>
      <c r="I43" s="19"/>
      <c r="J43" s="19"/>
      <c r="K43" s="19"/>
      <c r="M43" s="19"/>
      <c r="N43" s="19">
        <v>5</v>
      </c>
      <c r="O43" s="20">
        <v>11</v>
      </c>
      <c r="P43" s="19"/>
      <c r="Q43" s="19">
        <v>7</v>
      </c>
      <c r="T43" s="19"/>
      <c r="U43" s="19"/>
      <c r="W43" s="19">
        <v>2</v>
      </c>
      <c r="X43" s="19"/>
      <c r="Y43" s="19">
        <v>1</v>
      </c>
      <c r="Z43" s="20">
        <v>-2</v>
      </c>
      <c r="AA43" s="21"/>
      <c r="AB43" s="19"/>
      <c r="AC43" s="21">
        <v>1</v>
      </c>
      <c r="AD43" s="19"/>
      <c r="AE43" s="19"/>
      <c r="AF43" s="19"/>
      <c r="AG43" s="19"/>
      <c r="AH43" s="19"/>
      <c r="AI43" s="19"/>
      <c r="AJ43" s="19"/>
      <c r="AK43" s="19"/>
      <c r="AM43" s="20"/>
      <c r="AN43" s="19"/>
      <c r="AO43" s="20"/>
      <c r="AP43" s="21"/>
      <c r="AQ43" s="21"/>
      <c r="AR43" s="21"/>
      <c r="AS43" s="21"/>
      <c r="AT43" s="21"/>
      <c r="AU43" s="21"/>
      <c r="AV43" s="20"/>
      <c r="AW43" s="19"/>
      <c r="AX43" s="19"/>
      <c r="AY43" s="19"/>
      <c r="AZ43" s="19"/>
      <c r="BA43" s="19">
        <v>1</v>
      </c>
      <c r="BB43" s="19"/>
      <c r="BC43" s="19"/>
      <c r="BD43" s="19">
        <v>1</v>
      </c>
      <c r="BE43" s="20"/>
      <c r="BF43" s="19"/>
      <c r="BG43" s="19"/>
      <c r="BH43" s="21"/>
      <c r="BI43" s="19"/>
      <c r="BK43" s="20"/>
      <c r="BL43" s="21"/>
      <c r="BO43" s="20"/>
      <c r="BP43" s="19"/>
      <c r="BQ43" s="19"/>
      <c r="BR43" s="19"/>
      <c r="BS43" s="19"/>
      <c r="BT43" s="19"/>
      <c r="BU43" s="19"/>
      <c r="BV43" s="12"/>
    </row>
    <row r="44" spans="1:74" ht="13.5">
      <c r="A44" s="19" t="s">
        <v>260</v>
      </c>
      <c r="B44" s="19" t="s">
        <v>261</v>
      </c>
      <c r="C44" s="19" t="s">
        <v>87</v>
      </c>
      <c r="D44" s="19"/>
      <c r="E44" s="19">
        <v>1838</v>
      </c>
      <c r="F44" s="19" t="s">
        <v>56</v>
      </c>
      <c r="G44" s="19" t="s">
        <v>161</v>
      </c>
      <c r="H44" s="19"/>
      <c r="I44" s="19"/>
      <c r="J44" s="19"/>
      <c r="K44" s="19"/>
      <c r="M44" s="19"/>
      <c r="N44" s="19">
        <v>2</v>
      </c>
      <c r="O44" s="20"/>
      <c r="P44" s="19">
        <v>4</v>
      </c>
      <c r="Q44" s="19"/>
      <c r="T44" s="19"/>
      <c r="U44" s="19"/>
      <c r="W44" s="19"/>
      <c r="X44" s="19"/>
      <c r="Y44" s="19">
        <v>1</v>
      </c>
      <c r="Z44" s="20">
        <v>3</v>
      </c>
      <c r="AA44" s="21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M44" s="20" t="s">
        <v>262</v>
      </c>
      <c r="AN44" s="19"/>
      <c r="AO44" s="20"/>
      <c r="AP44" s="21"/>
      <c r="AQ44" s="21"/>
      <c r="AR44" s="21"/>
      <c r="AS44" s="21"/>
      <c r="AT44" s="21"/>
      <c r="AU44" s="21"/>
      <c r="AV44" s="20"/>
      <c r="AW44" s="19"/>
      <c r="AX44" s="19"/>
      <c r="AY44" s="19"/>
      <c r="AZ44" s="19"/>
      <c r="BA44" s="19"/>
      <c r="BB44" s="19"/>
      <c r="BC44" s="19"/>
      <c r="BD44" s="19"/>
      <c r="BE44" s="20"/>
      <c r="BF44" s="19"/>
      <c r="BG44" s="19"/>
      <c r="BH44" s="21"/>
      <c r="BI44" s="19"/>
      <c r="BK44" s="20"/>
      <c r="BL44" s="21"/>
      <c r="BO44" s="20"/>
      <c r="BP44" s="19"/>
      <c r="BQ44" s="19"/>
      <c r="BR44" s="19"/>
      <c r="BS44" s="19"/>
      <c r="BT44" s="19"/>
      <c r="BU44" s="19"/>
      <c r="BV44" s="12"/>
    </row>
    <row r="45" spans="1:74" ht="13.5">
      <c r="A45" s="19" t="s">
        <v>263</v>
      </c>
      <c r="B45" s="19" t="s">
        <v>264</v>
      </c>
      <c r="C45" s="19" t="s">
        <v>87</v>
      </c>
      <c r="D45" s="19"/>
      <c r="E45" s="19">
        <v>132</v>
      </c>
      <c r="F45" s="19" t="s">
        <v>61</v>
      </c>
      <c r="G45" s="19" t="s">
        <v>11</v>
      </c>
      <c r="H45" s="19"/>
      <c r="I45" s="19"/>
      <c r="J45" s="19"/>
      <c r="K45" s="19"/>
      <c r="M45" s="19"/>
      <c r="N45" s="19">
        <v>1</v>
      </c>
      <c r="O45" s="20">
        <v>4</v>
      </c>
      <c r="P45" s="21"/>
      <c r="Q45" s="19">
        <v>3</v>
      </c>
      <c r="R45" s="19"/>
      <c r="S45" s="19"/>
      <c r="T45" s="19"/>
      <c r="U45" s="19"/>
      <c r="W45" s="19"/>
      <c r="X45" s="19"/>
      <c r="Y45" s="19">
        <v>1</v>
      </c>
      <c r="Z45" s="20"/>
      <c r="AA45" s="21"/>
      <c r="AB45" s="19"/>
      <c r="AC45" s="19"/>
      <c r="AD45" s="19"/>
      <c r="AE45" s="19"/>
      <c r="AF45" s="19"/>
      <c r="AG45" s="19"/>
      <c r="AH45" s="19"/>
      <c r="AJ45" s="19">
        <v>2</v>
      </c>
      <c r="AK45" s="19"/>
      <c r="AM45" s="20" t="s">
        <v>202</v>
      </c>
      <c r="AN45" s="19"/>
      <c r="AO45" s="20"/>
      <c r="AP45" s="21"/>
      <c r="AQ45" s="21"/>
      <c r="AR45" s="21"/>
      <c r="AS45" s="21"/>
      <c r="AT45" s="21"/>
      <c r="AU45" s="21"/>
      <c r="AV45" s="20"/>
      <c r="AW45" s="19"/>
      <c r="AX45" s="19"/>
      <c r="AY45" s="19"/>
      <c r="AZ45" s="19"/>
      <c r="BA45" s="19"/>
      <c r="BB45" s="19"/>
      <c r="BC45" s="19"/>
      <c r="BD45" s="19"/>
      <c r="BE45" s="20"/>
      <c r="BF45" s="19"/>
      <c r="BG45" s="19"/>
      <c r="BH45" s="21"/>
      <c r="BI45" s="19"/>
      <c r="BK45" s="20"/>
      <c r="BL45" s="21"/>
      <c r="BO45" s="20"/>
      <c r="BP45" s="19"/>
      <c r="BQ45" s="19"/>
      <c r="BR45" s="19"/>
      <c r="BS45" s="19"/>
      <c r="BT45" s="19"/>
      <c r="BU45" s="19"/>
      <c r="BV45" s="12"/>
    </row>
    <row r="46" spans="1:74" ht="13.5">
      <c r="A46" s="19" t="s">
        <v>265</v>
      </c>
      <c r="B46" s="19" t="s">
        <v>266</v>
      </c>
      <c r="C46" s="19" t="s">
        <v>87</v>
      </c>
      <c r="D46" s="19">
        <v>2</v>
      </c>
      <c r="E46" s="19">
        <v>958</v>
      </c>
      <c r="F46" s="19" t="s">
        <v>61</v>
      </c>
      <c r="G46" s="19" t="s">
        <v>11</v>
      </c>
      <c r="H46" s="19"/>
      <c r="I46" s="19"/>
      <c r="J46" s="19"/>
      <c r="K46" s="19"/>
      <c r="M46" s="19"/>
      <c r="N46" s="19">
        <v>2</v>
      </c>
      <c r="O46" s="20">
        <v>1</v>
      </c>
      <c r="P46" s="21"/>
      <c r="Q46" s="19">
        <v>4</v>
      </c>
      <c r="R46" s="19"/>
      <c r="S46" s="19"/>
      <c r="T46" s="19"/>
      <c r="U46" s="19"/>
      <c r="W46" s="19">
        <v>1</v>
      </c>
      <c r="X46" s="19"/>
      <c r="Y46" s="19"/>
      <c r="Z46" s="20"/>
      <c r="AA46" s="21"/>
      <c r="AB46" s="19"/>
      <c r="AC46" s="19"/>
      <c r="AD46" s="19"/>
      <c r="AE46" s="19"/>
      <c r="AF46" s="19"/>
      <c r="AG46" s="19"/>
      <c r="AH46" s="19"/>
      <c r="AJ46" s="19">
        <v>6</v>
      </c>
      <c r="AK46" s="19"/>
      <c r="AM46" s="20" t="s">
        <v>22</v>
      </c>
      <c r="AN46" s="19"/>
      <c r="AO46" s="20"/>
      <c r="AP46" s="21"/>
      <c r="AQ46" s="21"/>
      <c r="AR46" s="21"/>
      <c r="AS46" s="21"/>
      <c r="AT46" s="21"/>
      <c r="AU46" s="21"/>
      <c r="AV46" s="20"/>
      <c r="AW46" s="19"/>
      <c r="AX46" s="19"/>
      <c r="AY46" s="19"/>
      <c r="AZ46" s="19"/>
      <c r="BA46" s="19">
        <v>1</v>
      </c>
      <c r="BB46" s="19">
        <v>1</v>
      </c>
      <c r="BC46" s="19"/>
      <c r="BD46" s="19"/>
      <c r="BE46" s="20"/>
      <c r="BF46" s="19"/>
      <c r="BG46" s="19"/>
      <c r="BH46" s="21"/>
      <c r="BI46" s="19"/>
      <c r="BK46" s="20"/>
      <c r="BL46" s="21"/>
      <c r="BO46" s="20"/>
      <c r="BP46" s="19"/>
      <c r="BQ46" s="19"/>
      <c r="BR46" s="19"/>
      <c r="BS46" s="19"/>
      <c r="BT46" s="19"/>
      <c r="BU46" s="19"/>
      <c r="BV46" s="19"/>
    </row>
    <row r="47" spans="1:74" ht="13.5">
      <c r="A47" s="19" t="s">
        <v>267</v>
      </c>
      <c r="B47" s="19" t="s">
        <v>268</v>
      </c>
      <c r="C47" s="19" t="s">
        <v>87</v>
      </c>
      <c r="D47" s="19"/>
      <c r="E47" s="19">
        <v>1316</v>
      </c>
      <c r="F47" s="19" t="s">
        <v>56</v>
      </c>
      <c r="G47" s="19" t="s">
        <v>177</v>
      </c>
      <c r="H47" s="19"/>
      <c r="I47" s="19"/>
      <c r="J47" s="19"/>
      <c r="K47" s="19"/>
      <c r="M47" s="19"/>
      <c r="N47" s="19">
        <v>2</v>
      </c>
      <c r="O47" s="20">
        <v>5</v>
      </c>
      <c r="P47" s="21"/>
      <c r="Q47" s="19">
        <v>7</v>
      </c>
      <c r="R47" s="19"/>
      <c r="S47" s="19"/>
      <c r="T47" s="19"/>
      <c r="U47" s="19"/>
      <c r="W47" s="19"/>
      <c r="X47" s="19"/>
      <c r="Y47" s="19"/>
      <c r="Z47" s="20"/>
      <c r="AA47" s="21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O47" s="20">
        <v>6</v>
      </c>
      <c r="AP47" s="21"/>
      <c r="AQ47" s="21"/>
      <c r="AR47" s="21"/>
      <c r="AS47" s="21"/>
      <c r="AT47" s="21"/>
      <c r="AU47" s="21"/>
      <c r="AV47" s="20"/>
      <c r="AW47" s="19"/>
      <c r="AX47" s="19"/>
      <c r="AY47" s="19"/>
      <c r="AZ47" s="19"/>
      <c r="BA47" s="19"/>
      <c r="BB47" s="19"/>
      <c r="BC47" s="19"/>
      <c r="BD47" s="19"/>
      <c r="BE47" s="20"/>
      <c r="BF47" s="19"/>
      <c r="BG47" s="19"/>
      <c r="BH47" s="21"/>
      <c r="BI47" s="19"/>
      <c r="BK47" s="20"/>
      <c r="BL47" s="21"/>
      <c r="BO47" s="20"/>
      <c r="BP47" s="19"/>
      <c r="BQ47" s="19"/>
      <c r="BR47" s="19"/>
      <c r="BS47" s="19"/>
      <c r="BT47" s="19"/>
      <c r="BU47" s="19"/>
      <c r="BV47" s="19"/>
    </row>
    <row r="48" spans="1:74" ht="13.5">
      <c r="A48" s="19" t="s">
        <v>269</v>
      </c>
      <c r="B48" s="19" t="s">
        <v>270</v>
      </c>
      <c r="C48" s="19" t="s">
        <v>87</v>
      </c>
      <c r="D48" s="19"/>
      <c r="E48" s="19">
        <v>1900</v>
      </c>
      <c r="F48" s="19" t="s">
        <v>192</v>
      </c>
      <c r="G48" s="19" t="s">
        <v>230</v>
      </c>
      <c r="H48" s="19"/>
      <c r="I48" s="19"/>
      <c r="J48" s="19"/>
      <c r="K48" s="19"/>
      <c r="M48" s="19"/>
      <c r="N48" s="19">
        <v>4</v>
      </c>
      <c r="O48" s="20">
        <v>5</v>
      </c>
      <c r="P48" s="21"/>
      <c r="Q48" s="19"/>
      <c r="R48" s="19"/>
      <c r="S48" s="19"/>
      <c r="T48" s="19"/>
      <c r="U48" s="19"/>
      <c r="W48" s="19"/>
      <c r="X48" s="19">
        <v>2</v>
      </c>
      <c r="Y48" s="19">
        <v>1</v>
      </c>
      <c r="Z48" s="20"/>
      <c r="AA48" s="21"/>
      <c r="AB48" s="19"/>
      <c r="AC48" s="19"/>
      <c r="AD48" s="19">
        <v>1</v>
      </c>
      <c r="AE48" s="19"/>
      <c r="AF48" s="19"/>
      <c r="AG48" s="19"/>
      <c r="AH48" s="19"/>
      <c r="AI48" s="19"/>
      <c r="AJ48" s="19"/>
      <c r="AK48" s="19"/>
      <c r="AO48" s="20"/>
      <c r="AP48" s="21"/>
      <c r="AQ48" s="21"/>
      <c r="AR48" s="21"/>
      <c r="AS48" s="21"/>
      <c r="AT48" s="21"/>
      <c r="AU48" s="21"/>
      <c r="AV48" s="20"/>
      <c r="AW48" s="19"/>
      <c r="AX48" s="19"/>
      <c r="AY48" s="19"/>
      <c r="AZ48" s="19"/>
      <c r="BA48" s="19"/>
      <c r="BB48" s="19"/>
      <c r="BC48" s="19"/>
      <c r="BD48" s="19"/>
      <c r="BE48" s="20"/>
      <c r="BF48" s="19"/>
      <c r="BG48" s="19"/>
      <c r="BH48" s="21"/>
      <c r="BI48" s="19"/>
      <c r="BK48" s="20" t="s">
        <v>233</v>
      </c>
      <c r="BL48" s="21"/>
      <c r="BO48" s="20"/>
      <c r="BP48" s="19"/>
      <c r="BQ48" s="19"/>
      <c r="BR48" s="19"/>
      <c r="BS48" s="19"/>
      <c r="BT48" s="19"/>
      <c r="BU48" s="19" t="s">
        <v>233</v>
      </c>
      <c r="BV48" s="20"/>
    </row>
    <row r="49" spans="1:68" ht="13.5">
      <c r="A49" t="s">
        <v>271</v>
      </c>
      <c r="B49" t="s">
        <v>272</v>
      </c>
      <c r="C49" t="s">
        <v>87</v>
      </c>
      <c r="D49">
        <v>3</v>
      </c>
      <c r="E49">
        <v>1871</v>
      </c>
      <c r="F49" s="19" t="s">
        <v>192</v>
      </c>
      <c r="G49" t="s">
        <v>208</v>
      </c>
      <c r="N49" s="19">
        <v>6</v>
      </c>
      <c r="O49" s="3">
        <v>2</v>
      </c>
      <c r="Q49" s="19">
        <v>5</v>
      </c>
      <c r="S49">
        <v>1</v>
      </c>
      <c r="T49">
        <v>3</v>
      </c>
      <c r="W49">
        <v>3</v>
      </c>
      <c r="X49">
        <v>0</v>
      </c>
      <c r="Y49" s="19">
        <v>2</v>
      </c>
      <c r="AS49" s="4"/>
      <c r="AT49" s="4"/>
      <c r="AU49" s="4"/>
      <c r="BF49">
        <v>1</v>
      </c>
      <c r="BG49"/>
      <c r="BI49"/>
      <c r="BK49"/>
      <c r="BL49"/>
      <c r="BO49" s="12"/>
      <c r="BP49" s="11"/>
    </row>
    <row r="50" spans="1:74" ht="13.5">
      <c r="A50" t="s">
        <v>273</v>
      </c>
      <c r="B50" t="s">
        <v>274</v>
      </c>
      <c r="C50" t="s">
        <v>87</v>
      </c>
      <c r="D50">
        <v>4</v>
      </c>
      <c r="E50">
        <v>66</v>
      </c>
      <c r="G50" s="11" t="s">
        <v>230</v>
      </c>
      <c r="M50">
        <v>10</v>
      </c>
      <c r="N50">
        <v>27</v>
      </c>
      <c r="Q50"/>
      <c r="AK50">
        <v>1</v>
      </c>
      <c r="AS50" s="4"/>
      <c r="AT50" s="4"/>
      <c r="AU50" s="4"/>
      <c r="BE50" s="3">
        <v>1</v>
      </c>
      <c r="BF50" s="11" t="s">
        <v>275</v>
      </c>
      <c r="BG50" s="11"/>
      <c r="BI50">
        <v>1</v>
      </c>
      <c r="BK50"/>
      <c r="BL50"/>
      <c r="BO50" s="12">
        <v>40</v>
      </c>
      <c r="BP50" s="11">
        <v>40</v>
      </c>
      <c r="BQ50">
        <v>400</v>
      </c>
      <c r="BS50">
        <v>1</v>
      </c>
      <c r="BV50" s="12" t="s">
        <v>179</v>
      </c>
    </row>
    <row r="51" spans="1:74" ht="13.5">
      <c r="A51" t="s">
        <v>276</v>
      </c>
      <c r="B51" t="s">
        <v>277</v>
      </c>
      <c r="C51" t="s">
        <v>87</v>
      </c>
      <c r="D51">
        <v>3</v>
      </c>
      <c r="E51">
        <v>34</v>
      </c>
      <c r="G51" s="11" t="s">
        <v>230</v>
      </c>
      <c r="J51" t="s">
        <v>273</v>
      </c>
      <c r="M51">
        <v>8</v>
      </c>
      <c r="N51">
        <v>9</v>
      </c>
      <c r="Q51"/>
      <c r="AK51">
        <v>1</v>
      </c>
      <c r="AS51" s="4"/>
      <c r="AT51" s="4"/>
      <c r="AU51" s="4"/>
      <c r="BE51" s="3">
        <v>1</v>
      </c>
      <c r="BF51" s="11" t="s">
        <v>275</v>
      </c>
      <c r="BG51" s="11"/>
      <c r="BI51">
        <v>1</v>
      </c>
      <c r="BK51"/>
      <c r="BL51"/>
      <c r="BO51" s="12">
        <v>20</v>
      </c>
      <c r="BP51" s="11">
        <v>40</v>
      </c>
      <c r="BQ51" s="11">
        <v>300</v>
      </c>
      <c r="BS51" s="13">
        <v>1</v>
      </c>
      <c r="BT51" s="13"/>
      <c r="BV51" s="12" t="s">
        <v>179</v>
      </c>
    </row>
    <row r="52" spans="1:74" ht="13.5">
      <c r="A52" t="s">
        <v>278</v>
      </c>
      <c r="B52" t="s">
        <v>279</v>
      </c>
      <c r="C52" t="s">
        <v>87</v>
      </c>
      <c r="D52">
        <v>2</v>
      </c>
      <c r="E52">
        <v>34</v>
      </c>
      <c r="G52" s="11" t="s">
        <v>230</v>
      </c>
      <c r="J52" t="s">
        <v>276</v>
      </c>
      <c r="M52">
        <v>6</v>
      </c>
      <c r="N52">
        <v>3</v>
      </c>
      <c r="O52" s="3">
        <v>4</v>
      </c>
      <c r="Q52"/>
      <c r="AK52">
        <v>1</v>
      </c>
      <c r="AS52" s="4"/>
      <c r="AT52" s="4"/>
      <c r="AU52" s="4"/>
      <c r="BE52" s="3">
        <v>1</v>
      </c>
      <c r="BF52" s="11" t="s">
        <v>275</v>
      </c>
      <c r="BG52" s="11"/>
      <c r="BI52">
        <v>1</v>
      </c>
      <c r="BK52"/>
      <c r="BL52"/>
      <c r="BO52" s="12">
        <v>20</v>
      </c>
      <c r="BP52" s="11">
        <v>30</v>
      </c>
      <c r="BQ52" s="11">
        <v>200</v>
      </c>
      <c r="BS52" s="13">
        <v>1</v>
      </c>
      <c r="BT52" s="13"/>
      <c r="BV52" s="12" t="s">
        <v>179</v>
      </c>
    </row>
    <row r="53" spans="1:74" ht="13.5">
      <c r="A53" t="s">
        <v>280</v>
      </c>
      <c r="B53" t="s">
        <v>281</v>
      </c>
      <c r="C53" t="s">
        <v>87</v>
      </c>
      <c r="D53">
        <v>1</v>
      </c>
      <c r="E53">
        <v>959</v>
      </c>
      <c r="G53" s="11" t="s">
        <v>230</v>
      </c>
      <c r="J53" t="s">
        <v>278</v>
      </c>
      <c r="M53">
        <v>4</v>
      </c>
      <c r="N53">
        <v>1</v>
      </c>
      <c r="O53" s="3">
        <v>4</v>
      </c>
      <c r="Q53">
        <v>4</v>
      </c>
      <c r="AK53">
        <v>1</v>
      </c>
      <c r="AS53" s="4"/>
      <c r="AT53" s="4"/>
      <c r="AU53" s="4"/>
      <c r="BE53" s="3">
        <v>1</v>
      </c>
      <c r="BF53" s="11" t="s">
        <v>275</v>
      </c>
      <c r="BG53" s="11"/>
      <c r="BI53">
        <v>1</v>
      </c>
      <c r="BK53"/>
      <c r="BL53"/>
      <c r="BO53" s="12">
        <v>10</v>
      </c>
      <c r="BP53" s="11">
        <v>20</v>
      </c>
      <c r="BQ53" s="11">
        <v>200</v>
      </c>
      <c r="BS53" s="13">
        <v>1</v>
      </c>
      <c r="BT53" s="13"/>
      <c r="BV53" s="12" t="s">
        <v>179</v>
      </c>
    </row>
    <row r="54" spans="1:74" ht="13.5">
      <c r="A54" t="s">
        <v>89</v>
      </c>
      <c r="B54" t="s">
        <v>282</v>
      </c>
      <c r="C54" t="s">
        <v>87</v>
      </c>
      <c r="E54">
        <v>959</v>
      </c>
      <c r="G54" s="11" t="s">
        <v>230</v>
      </c>
      <c r="J54" t="s">
        <v>280</v>
      </c>
      <c r="M54">
        <v>2</v>
      </c>
      <c r="N54">
        <v>0</v>
      </c>
      <c r="Q54"/>
      <c r="AK54">
        <v>1</v>
      </c>
      <c r="AO54" s="3">
        <v>5</v>
      </c>
      <c r="AP54" s="4">
        <v>20</v>
      </c>
      <c r="AQ54" s="4">
        <v>10</v>
      </c>
      <c r="AR54" s="6">
        <v>5</v>
      </c>
      <c r="BE54" s="3">
        <v>1</v>
      </c>
      <c r="BF54" s="11" t="s">
        <v>275</v>
      </c>
      <c r="BG54" s="11"/>
      <c r="BI54">
        <v>1</v>
      </c>
      <c r="BK54"/>
      <c r="BL54"/>
      <c r="BO54" s="12">
        <v>10</v>
      </c>
      <c r="BP54" s="11">
        <v>20</v>
      </c>
      <c r="BQ54" s="11">
        <v>300</v>
      </c>
      <c r="BS54" s="13"/>
      <c r="BT54" s="13"/>
      <c r="BV54" s="12" t="s">
        <v>179</v>
      </c>
    </row>
    <row r="55" spans="1:64" ht="13.5">
      <c r="A55" t="s">
        <v>283</v>
      </c>
      <c r="B55" t="s">
        <v>284</v>
      </c>
      <c r="C55" t="s">
        <v>87</v>
      </c>
      <c r="D55">
        <v>4</v>
      </c>
      <c r="E55">
        <v>1462</v>
      </c>
      <c r="F55" t="s">
        <v>192</v>
      </c>
      <c r="G55" s="11" t="s">
        <v>161</v>
      </c>
      <c r="N55">
        <v>4</v>
      </c>
      <c r="O55" s="3">
        <v>6</v>
      </c>
      <c r="Q55">
        <v>15</v>
      </c>
      <c r="T55">
        <v>6</v>
      </c>
      <c r="W55">
        <v>4</v>
      </c>
      <c r="X55">
        <v>2</v>
      </c>
      <c r="Y55">
        <v>2</v>
      </c>
      <c r="AV55" s="3">
        <v>1</v>
      </c>
      <c r="AZ55">
        <v>1</v>
      </c>
      <c r="BC55">
        <v>1</v>
      </c>
      <c r="BD55">
        <v>1</v>
      </c>
      <c r="BH55" s="4" t="s">
        <v>285</v>
      </c>
      <c r="BI55"/>
      <c r="BK55"/>
      <c r="BL55"/>
    </row>
    <row r="56" spans="1:56" ht="13.5">
      <c r="A56" s="19" t="s">
        <v>286</v>
      </c>
      <c r="B56" s="19" t="s">
        <v>215</v>
      </c>
      <c r="C56" s="19" t="s">
        <v>87</v>
      </c>
      <c r="D56" s="19">
        <v>2</v>
      </c>
      <c r="E56" s="19">
        <v>1654</v>
      </c>
      <c r="F56" s="19" t="s">
        <v>192</v>
      </c>
      <c r="G56" s="19" t="s">
        <v>211</v>
      </c>
      <c r="H56" s="19"/>
      <c r="I56" s="19"/>
      <c r="J56" s="19"/>
      <c r="K56" s="19"/>
      <c r="M56" s="19"/>
      <c r="N56" s="19">
        <v>4</v>
      </c>
      <c r="O56" s="20">
        <v>1</v>
      </c>
      <c r="P56" s="21"/>
      <c r="Q56" s="19">
        <v>4</v>
      </c>
      <c r="R56" s="19"/>
      <c r="S56" s="19"/>
      <c r="U56" s="19"/>
      <c r="V56" s="19"/>
      <c r="W56" s="19"/>
      <c r="X56" s="19"/>
      <c r="Y56" s="19"/>
      <c r="Z56" s="20"/>
      <c r="AA56" s="21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V56" s="20"/>
      <c r="AW56" s="19"/>
      <c r="AX56" s="19"/>
      <c r="AY56" s="19">
        <v>1</v>
      </c>
      <c r="AZ56" s="19"/>
      <c r="BA56" s="19">
        <v>1</v>
      </c>
      <c r="BB56" s="19"/>
      <c r="BC56" s="19"/>
      <c r="BD56" s="19"/>
    </row>
    <row r="57" ht="13.5">
      <c r="G57" s="11"/>
    </row>
    <row r="58" spans="1:72" ht="13.5">
      <c r="A58" t="s">
        <v>537</v>
      </c>
      <c r="B58" t="s">
        <v>538</v>
      </c>
      <c r="C58" t="s">
        <v>87</v>
      </c>
      <c r="D58">
        <v>2</v>
      </c>
      <c r="E58">
        <v>530</v>
      </c>
      <c r="F58" t="s">
        <v>61</v>
      </c>
      <c r="G58" s="11" t="s">
        <v>11</v>
      </c>
      <c r="L58">
        <f aca="true" t="shared" si="3" ref="L58:L73">D58*D58</f>
        <v>4</v>
      </c>
      <c r="N58">
        <v>3</v>
      </c>
      <c r="Q58" s="22">
        <v>3</v>
      </c>
      <c r="T58">
        <v>1</v>
      </c>
      <c r="BT58" t="s">
        <v>571</v>
      </c>
    </row>
    <row r="59" spans="1:72" ht="13.5">
      <c r="A59" t="s">
        <v>539</v>
      </c>
      <c r="B59" t="s">
        <v>540</v>
      </c>
      <c r="C59" t="s">
        <v>87</v>
      </c>
      <c r="D59">
        <v>2</v>
      </c>
      <c r="E59">
        <v>594</v>
      </c>
      <c r="F59" t="s">
        <v>61</v>
      </c>
      <c r="G59" s="11" t="s">
        <v>11</v>
      </c>
      <c r="L59">
        <f t="shared" si="3"/>
        <v>4</v>
      </c>
      <c r="N59">
        <v>3</v>
      </c>
      <c r="Q59" s="22">
        <v>3</v>
      </c>
      <c r="T59">
        <v>1</v>
      </c>
      <c r="BF59" s="11" t="s">
        <v>611</v>
      </c>
      <c r="BT59" t="s">
        <v>572</v>
      </c>
    </row>
    <row r="60" spans="1:72" ht="13.5">
      <c r="A60" t="s">
        <v>541</v>
      </c>
      <c r="B60" t="s">
        <v>542</v>
      </c>
      <c r="C60" t="s">
        <v>87</v>
      </c>
      <c r="D60">
        <v>2</v>
      </c>
      <c r="E60">
        <v>533</v>
      </c>
      <c r="F60" t="s">
        <v>61</v>
      </c>
      <c r="G60" s="11" t="s">
        <v>11</v>
      </c>
      <c r="L60">
        <f t="shared" si="3"/>
        <v>4</v>
      </c>
      <c r="N60">
        <v>3</v>
      </c>
      <c r="Q60" s="22">
        <v>3</v>
      </c>
      <c r="T60">
        <v>1</v>
      </c>
      <c r="BT60" t="s">
        <v>573</v>
      </c>
    </row>
    <row r="61" spans="1:72" ht="13.5">
      <c r="A61" t="s">
        <v>543</v>
      </c>
      <c r="B61" t="s">
        <v>544</v>
      </c>
      <c r="C61" t="s">
        <v>87</v>
      </c>
      <c r="D61">
        <v>2</v>
      </c>
      <c r="E61">
        <v>597</v>
      </c>
      <c r="F61" t="s">
        <v>61</v>
      </c>
      <c r="G61" s="11" t="s">
        <v>11</v>
      </c>
      <c r="L61">
        <f t="shared" si="3"/>
        <v>4</v>
      </c>
      <c r="N61">
        <v>3</v>
      </c>
      <c r="Q61" s="22">
        <v>3</v>
      </c>
      <c r="T61">
        <v>1</v>
      </c>
      <c r="BT61" t="s">
        <v>574</v>
      </c>
    </row>
    <row r="62" spans="1:72" ht="13.5">
      <c r="A62" t="s">
        <v>545</v>
      </c>
      <c r="B62" t="s">
        <v>546</v>
      </c>
      <c r="C62" t="s">
        <v>87</v>
      </c>
      <c r="D62">
        <v>2</v>
      </c>
      <c r="E62">
        <v>536</v>
      </c>
      <c r="F62" t="s">
        <v>61</v>
      </c>
      <c r="G62" s="11" t="s">
        <v>11</v>
      </c>
      <c r="L62">
        <f t="shared" si="3"/>
        <v>4</v>
      </c>
      <c r="N62">
        <v>3</v>
      </c>
      <c r="Q62" s="22">
        <v>3</v>
      </c>
      <c r="T62">
        <v>1</v>
      </c>
      <c r="BT62" t="s">
        <v>575</v>
      </c>
    </row>
    <row r="63" spans="1:72" ht="13.5">
      <c r="A63" t="s">
        <v>547</v>
      </c>
      <c r="B63" t="s">
        <v>548</v>
      </c>
      <c r="C63" t="s">
        <v>87</v>
      </c>
      <c r="D63">
        <v>2</v>
      </c>
      <c r="E63">
        <v>600</v>
      </c>
      <c r="F63" t="s">
        <v>61</v>
      </c>
      <c r="G63" s="11" t="s">
        <v>11</v>
      </c>
      <c r="L63">
        <f t="shared" si="3"/>
        <v>4</v>
      </c>
      <c r="N63">
        <v>3</v>
      </c>
      <c r="Q63" s="22">
        <v>3</v>
      </c>
      <c r="T63">
        <v>1</v>
      </c>
      <c r="BF63" s="11" t="s">
        <v>614</v>
      </c>
      <c r="BT63" t="s">
        <v>576</v>
      </c>
    </row>
    <row r="64" spans="1:72" ht="13.5">
      <c r="A64" t="s">
        <v>549</v>
      </c>
      <c r="B64" t="s">
        <v>550</v>
      </c>
      <c r="C64" t="s">
        <v>87</v>
      </c>
      <c r="D64">
        <v>2</v>
      </c>
      <c r="E64">
        <v>539</v>
      </c>
      <c r="F64" t="s">
        <v>61</v>
      </c>
      <c r="G64" s="11" t="s">
        <v>11</v>
      </c>
      <c r="L64">
        <f t="shared" si="3"/>
        <v>4</v>
      </c>
      <c r="N64">
        <v>3</v>
      </c>
      <c r="Q64" s="22">
        <v>3</v>
      </c>
      <c r="T64">
        <v>1</v>
      </c>
      <c r="BF64" s="11" t="s">
        <v>587</v>
      </c>
      <c r="BT64" t="s">
        <v>577</v>
      </c>
    </row>
    <row r="65" spans="1:72" ht="13.5">
      <c r="A65" t="s">
        <v>551</v>
      </c>
      <c r="B65" t="s">
        <v>552</v>
      </c>
      <c r="C65" t="s">
        <v>87</v>
      </c>
      <c r="D65">
        <v>2</v>
      </c>
      <c r="E65">
        <v>603</v>
      </c>
      <c r="F65" t="s">
        <v>61</v>
      </c>
      <c r="G65" s="11" t="s">
        <v>11</v>
      </c>
      <c r="L65">
        <f t="shared" si="3"/>
        <v>4</v>
      </c>
      <c r="N65">
        <v>3</v>
      </c>
      <c r="Q65" s="22">
        <v>3</v>
      </c>
      <c r="T65">
        <v>1</v>
      </c>
      <c r="AJ65">
        <v>1</v>
      </c>
      <c r="AN65" t="s">
        <v>586</v>
      </c>
      <c r="BT65" t="s">
        <v>578</v>
      </c>
    </row>
    <row r="66" spans="1:72" ht="13.5">
      <c r="A66" t="s">
        <v>569</v>
      </c>
      <c r="B66" t="s">
        <v>553</v>
      </c>
      <c r="C66" t="s">
        <v>87</v>
      </c>
      <c r="D66">
        <v>3</v>
      </c>
      <c r="E66">
        <v>667</v>
      </c>
      <c r="F66" t="s">
        <v>61</v>
      </c>
      <c r="G66" s="11" t="s">
        <v>11</v>
      </c>
      <c r="L66">
        <f t="shared" si="3"/>
        <v>9</v>
      </c>
      <c r="N66">
        <v>3</v>
      </c>
      <c r="Q66" s="22">
        <v>3</v>
      </c>
      <c r="T66">
        <v>1</v>
      </c>
      <c r="BT66" t="s">
        <v>568</v>
      </c>
    </row>
    <row r="67" spans="1:72" ht="13.5">
      <c r="A67" t="s">
        <v>554</v>
      </c>
      <c r="B67" t="s">
        <v>555</v>
      </c>
      <c r="C67" t="s">
        <v>87</v>
      </c>
      <c r="D67">
        <v>3</v>
      </c>
      <c r="E67">
        <v>658</v>
      </c>
      <c r="F67" t="s">
        <v>61</v>
      </c>
      <c r="G67" s="11" t="s">
        <v>11</v>
      </c>
      <c r="L67">
        <f t="shared" si="3"/>
        <v>9</v>
      </c>
      <c r="N67">
        <v>3</v>
      </c>
      <c r="Q67" s="22">
        <v>3</v>
      </c>
      <c r="T67">
        <v>1</v>
      </c>
      <c r="BT67" t="s">
        <v>579</v>
      </c>
    </row>
    <row r="68" spans="1:72" ht="13.5">
      <c r="A68" t="s">
        <v>556</v>
      </c>
      <c r="B68" t="s">
        <v>557</v>
      </c>
      <c r="C68" t="s">
        <v>87</v>
      </c>
      <c r="D68">
        <v>3</v>
      </c>
      <c r="E68">
        <v>661</v>
      </c>
      <c r="F68" t="s">
        <v>61</v>
      </c>
      <c r="G68" s="11" t="s">
        <v>11</v>
      </c>
      <c r="L68">
        <f t="shared" si="3"/>
        <v>9</v>
      </c>
      <c r="N68">
        <v>3</v>
      </c>
      <c r="Q68" s="22">
        <v>3</v>
      </c>
      <c r="T68">
        <v>1</v>
      </c>
      <c r="BT68" t="s">
        <v>580</v>
      </c>
    </row>
    <row r="69" spans="1:72" ht="13.5">
      <c r="A69" t="s">
        <v>558</v>
      </c>
      <c r="B69" t="s">
        <v>559</v>
      </c>
      <c r="C69" t="s">
        <v>87</v>
      </c>
      <c r="D69">
        <v>4</v>
      </c>
      <c r="E69">
        <v>728</v>
      </c>
      <c r="F69" t="s">
        <v>61</v>
      </c>
      <c r="G69" s="11" t="s">
        <v>11</v>
      </c>
      <c r="L69">
        <f t="shared" si="3"/>
        <v>16</v>
      </c>
      <c r="N69">
        <v>3</v>
      </c>
      <c r="Q69" s="22">
        <v>3</v>
      </c>
      <c r="T69">
        <v>1</v>
      </c>
      <c r="BT69" t="s">
        <v>581</v>
      </c>
    </row>
    <row r="70" spans="1:72" ht="13.5">
      <c r="A70" t="s">
        <v>560</v>
      </c>
      <c r="B70" t="s">
        <v>561</v>
      </c>
      <c r="C70" t="s">
        <v>87</v>
      </c>
      <c r="D70">
        <v>4</v>
      </c>
      <c r="E70">
        <v>664</v>
      </c>
      <c r="F70" t="s">
        <v>61</v>
      </c>
      <c r="G70" s="11" t="s">
        <v>11</v>
      </c>
      <c r="L70">
        <f t="shared" si="3"/>
        <v>16</v>
      </c>
      <c r="N70">
        <v>3</v>
      </c>
      <c r="Q70" s="22">
        <v>3</v>
      </c>
      <c r="T70">
        <v>1</v>
      </c>
      <c r="BT70" t="s">
        <v>582</v>
      </c>
    </row>
    <row r="71" spans="1:72" ht="13.5">
      <c r="A71" t="s">
        <v>562</v>
      </c>
      <c r="B71" t="s">
        <v>563</v>
      </c>
      <c r="C71" t="s">
        <v>87</v>
      </c>
      <c r="D71">
        <v>4</v>
      </c>
      <c r="E71">
        <v>722</v>
      </c>
      <c r="F71" t="s">
        <v>61</v>
      </c>
      <c r="G71" s="11" t="s">
        <v>11</v>
      </c>
      <c r="L71">
        <f t="shared" si="3"/>
        <v>16</v>
      </c>
      <c r="N71">
        <v>3</v>
      </c>
      <c r="Q71" s="22">
        <v>3</v>
      </c>
      <c r="T71">
        <v>1</v>
      </c>
      <c r="BF71" s="11" t="s">
        <v>508</v>
      </c>
      <c r="BT71" t="s">
        <v>583</v>
      </c>
    </row>
    <row r="72" spans="1:72" ht="13.5">
      <c r="A72" t="s">
        <v>564</v>
      </c>
      <c r="B72" t="s">
        <v>565</v>
      </c>
      <c r="C72" t="s">
        <v>87</v>
      </c>
      <c r="D72">
        <v>3</v>
      </c>
      <c r="E72">
        <v>725</v>
      </c>
      <c r="F72" t="s">
        <v>61</v>
      </c>
      <c r="G72" s="11" t="s">
        <v>11</v>
      </c>
      <c r="L72">
        <f t="shared" si="3"/>
        <v>9</v>
      </c>
      <c r="N72">
        <v>3</v>
      </c>
      <c r="Q72" s="22">
        <v>3</v>
      </c>
      <c r="T72">
        <v>1</v>
      </c>
      <c r="BT72" t="s">
        <v>584</v>
      </c>
    </row>
    <row r="73" spans="1:72" ht="13.5">
      <c r="A73" t="s">
        <v>566</v>
      </c>
      <c r="B73" t="s">
        <v>567</v>
      </c>
      <c r="C73" t="s">
        <v>87</v>
      </c>
      <c r="D73">
        <v>3</v>
      </c>
      <c r="E73">
        <v>731</v>
      </c>
      <c r="F73" t="s">
        <v>61</v>
      </c>
      <c r="G73" s="11" t="s">
        <v>11</v>
      </c>
      <c r="L73">
        <f t="shared" si="3"/>
        <v>9</v>
      </c>
      <c r="N73">
        <v>3</v>
      </c>
      <c r="Q73" s="22">
        <v>3</v>
      </c>
      <c r="T73">
        <v>1</v>
      </c>
      <c r="BF73" s="11" t="s">
        <v>591</v>
      </c>
      <c r="BT73" t="s">
        <v>585</v>
      </c>
    </row>
    <row r="74" spans="1:72" ht="13.5">
      <c r="A74" t="s">
        <v>532</v>
      </c>
      <c r="B74" t="s">
        <v>204</v>
      </c>
      <c r="C74" t="s">
        <v>87</v>
      </c>
      <c r="D74">
        <v>1</v>
      </c>
      <c r="E74">
        <v>474</v>
      </c>
      <c r="F74" t="s">
        <v>61</v>
      </c>
      <c r="G74" s="11" t="s">
        <v>11</v>
      </c>
      <c r="J74" t="s">
        <v>570</v>
      </c>
      <c r="L74">
        <f>D74*D74</f>
        <v>1</v>
      </c>
      <c r="N74">
        <v>3</v>
      </c>
      <c r="Q74" s="4">
        <v>6</v>
      </c>
      <c r="AW74">
        <v>1</v>
      </c>
      <c r="AY74">
        <v>1</v>
      </c>
      <c r="BB74">
        <v>1</v>
      </c>
      <c r="BF74" s="11" t="s">
        <v>302</v>
      </c>
      <c r="BT74" t="s">
        <v>535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139"/>
  <sheetViews>
    <sheetView tabSelected="1" zoomScale="151" zoomScaleNormal="151" zoomScalePageLayoutView="0" workbookViewId="0" topLeftCell="A1">
      <pane xSplit="2" ySplit="2" topLeftCell="B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O20" sqref="BO20"/>
    </sheetView>
  </sheetViews>
  <sheetFormatPr defaultColWidth="11.00390625" defaultRowHeight="14.25"/>
  <cols>
    <col min="1" max="1" width="10.00390625" style="0" customWidth="1"/>
    <col min="2" max="4" width="11.00390625" style="0" customWidth="1"/>
    <col min="5" max="10" width="10.00390625" style="0" customWidth="1"/>
    <col min="11" max="11" width="11.00390625" style="0" customWidth="1"/>
    <col min="12" max="16" width="10.00390625" style="0" customWidth="1"/>
    <col min="17" max="17" width="10.875" style="3" customWidth="1"/>
    <col min="18" max="34" width="11.00390625" style="0" customWidth="1"/>
    <col min="35" max="35" width="10.875" style="43" customWidth="1"/>
    <col min="36" max="41" width="11.00390625" style="0" customWidth="1"/>
    <col min="42" max="42" width="11.00390625" style="4" customWidth="1"/>
    <col min="43" max="44" width="11.00390625" style="0" customWidth="1"/>
    <col min="45" max="45" width="10.875" style="3" customWidth="1"/>
    <col min="46" max="53" width="11.00390625" style="0" customWidth="1"/>
    <col min="54" max="54" width="10.875" style="3" customWidth="1"/>
    <col min="55" max="62" width="11.00390625" style="0" customWidth="1"/>
    <col min="63" max="63" width="11.00390625" style="43" customWidth="1"/>
    <col min="64" max="64" width="10.875" style="4" customWidth="1"/>
    <col min="65" max="65" width="10.875" style="43" customWidth="1"/>
  </cols>
  <sheetData>
    <row r="1" spans="1:68" ht="13.5">
      <c r="A1" t="s">
        <v>0</v>
      </c>
      <c r="B1" t="s">
        <v>1</v>
      </c>
      <c r="C1" t="s">
        <v>125</v>
      </c>
      <c r="D1" t="s">
        <v>10</v>
      </c>
      <c r="E1" t="s">
        <v>287</v>
      </c>
      <c r="F1" t="s">
        <v>127</v>
      </c>
      <c r="G1" t="s">
        <v>288</v>
      </c>
      <c r="H1" t="s">
        <v>128</v>
      </c>
      <c r="I1" t="s">
        <v>129</v>
      </c>
      <c r="J1" t="s">
        <v>289</v>
      </c>
      <c r="K1" t="s">
        <v>289</v>
      </c>
      <c r="L1" s="9" t="s">
        <v>132</v>
      </c>
      <c r="M1" s="9" t="s">
        <v>290</v>
      </c>
      <c r="N1" s="9" t="s">
        <v>130</v>
      </c>
      <c r="O1" t="s">
        <v>49</v>
      </c>
      <c r="P1" t="s">
        <v>48</v>
      </c>
      <c r="Q1" s="3" t="s">
        <v>133</v>
      </c>
      <c r="R1" s="6" t="s">
        <v>133</v>
      </c>
      <c r="S1" s="6" t="s">
        <v>133</v>
      </c>
      <c r="T1" s="6" t="s">
        <v>133</v>
      </c>
      <c r="U1" s="6" t="s">
        <v>133</v>
      </c>
      <c r="V1" s="6" t="s">
        <v>133</v>
      </c>
      <c r="W1" s="6" t="s">
        <v>133</v>
      </c>
      <c r="X1" s="6" t="s">
        <v>133</v>
      </c>
      <c r="Y1" s="6" t="s">
        <v>133</v>
      </c>
      <c r="Z1" s="6" t="s">
        <v>133</v>
      </c>
      <c r="AA1" s="6" t="s">
        <v>133</v>
      </c>
      <c r="AB1" s="6" t="s">
        <v>133</v>
      </c>
      <c r="AC1" s="6" t="s">
        <v>133</v>
      </c>
      <c r="AD1" s="6" t="s">
        <v>133</v>
      </c>
      <c r="AE1" s="6" t="s">
        <v>133</v>
      </c>
      <c r="AF1" s="6" t="s">
        <v>133</v>
      </c>
      <c r="AG1" s="6" t="s">
        <v>133</v>
      </c>
      <c r="AH1" s="6" t="s">
        <v>133</v>
      </c>
      <c r="AI1" s="43" t="s">
        <v>5</v>
      </c>
      <c r="AJ1" s="6" t="s">
        <v>5</v>
      </c>
      <c r="AK1" s="6" t="s">
        <v>5</v>
      </c>
      <c r="AL1" s="6" t="s">
        <v>5</v>
      </c>
      <c r="AM1" s="6" t="s">
        <v>5</v>
      </c>
      <c r="AN1" s="6" t="s">
        <v>5</v>
      </c>
      <c r="AO1" s="6" t="s">
        <v>5</v>
      </c>
      <c r="AP1" s="6" t="s">
        <v>5</v>
      </c>
      <c r="AQ1" s="6" t="s">
        <v>5</v>
      </c>
      <c r="AR1" s="6" t="s">
        <v>5</v>
      </c>
      <c r="AS1" s="3" t="s">
        <v>14</v>
      </c>
      <c r="AT1" s="6" t="s">
        <v>14</v>
      </c>
      <c r="AU1" s="6" t="s">
        <v>14</v>
      </c>
      <c r="AV1" s="6" t="s">
        <v>14</v>
      </c>
      <c r="AW1" s="6" t="s">
        <v>14</v>
      </c>
      <c r="AX1" s="6" t="s">
        <v>14</v>
      </c>
      <c r="AY1" s="6" t="s">
        <v>14</v>
      </c>
      <c r="AZ1" s="6" t="s">
        <v>14</v>
      </c>
      <c r="BA1" s="6" t="s">
        <v>14</v>
      </c>
      <c r="BB1" s="3" t="s">
        <v>135</v>
      </c>
      <c r="BC1" s="6" t="s">
        <v>135</v>
      </c>
      <c r="BD1" s="6" t="s">
        <v>135</v>
      </c>
      <c r="BE1" s="6" t="s">
        <v>135</v>
      </c>
      <c r="BF1" s="6" t="s">
        <v>135</v>
      </c>
      <c r="BG1" s="6" t="s">
        <v>135</v>
      </c>
      <c r="BH1" s="6" t="s">
        <v>135</v>
      </c>
      <c r="BI1" s="6" t="s">
        <v>135</v>
      </c>
      <c r="BJ1" s="6" t="s">
        <v>135</v>
      </c>
      <c r="BK1" s="39" t="s">
        <v>10</v>
      </c>
      <c r="BL1" s="6" t="s">
        <v>10</v>
      </c>
      <c r="BM1" s="39" t="s">
        <v>137</v>
      </c>
      <c r="BN1" s="6" t="s">
        <v>308</v>
      </c>
      <c r="BO1" s="6" t="s">
        <v>499</v>
      </c>
      <c r="BP1" s="6" t="s">
        <v>135</v>
      </c>
    </row>
    <row r="2" spans="1:68" ht="15">
      <c r="A2" t="s">
        <v>0</v>
      </c>
      <c r="B2" t="s">
        <v>1</v>
      </c>
      <c r="D2" t="s">
        <v>73</v>
      </c>
      <c r="E2" t="s">
        <v>287</v>
      </c>
      <c r="F2" t="s">
        <v>127</v>
      </c>
      <c r="G2" t="s">
        <v>288</v>
      </c>
      <c r="H2" t="s">
        <v>128</v>
      </c>
      <c r="I2" t="s">
        <v>129</v>
      </c>
      <c r="J2" t="s">
        <v>151</v>
      </c>
      <c r="K2" t="s">
        <v>150</v>
      </c>
      <c r="L2" s="9" t="s">
        <v>132</v>
      </c>
      <c r="M2" s="9" t="s">
        <v>290</v>
      </c>
      <c r="N2" s="9" t="s">
        <v>536</v>
      </c>
      <c r="O2" t="s">
        <v>49</v>
      </c>
      <c r="P2" t="s">
        <v>48</v>
      </c>
      <c r="Q2" s="3" t="s">
        <v>12</v>
      </c>
      <c r="R2" t="s">
        <v>11</v>
      </c>
      <c r="S2" t="s">
        <v>104</v>
      </c>
      <c r="T2" t="s">
        <v>119</v>
      </c>
      <c r="U2" t="s">
        <v>96</v>
      </c>
      <c r="V2" t="s">
        <v>123</v>
      </c>
      <c r="W2" t="s">
        <v>94</v>
      </c>
      <c r="X2" t="s">
        <v>98</v>
      </c>
      <c r="Y2" t="s">
        <v>102</v>
      </c>
      <c r="Z2" t="s">
        <v>121</v>
      </c>
      <c r="AA2" t="s">
        <v>77</v>
      </c>
      <c r="AB2" t="s">
        <v>110</v>
      </c>
      <c r="AC2" s="11" t="s">
        <v>572</v>
      </c>
      <c r="AD2" s="11" t="s">
        <v>576</v>
      </c>
      <c r="AE2" t="s">
        <v>583</v>
      </c>
      <c r="AF2" t="s">
        <v>585</v>
      </c>
      <c r="AG2" t="s">
        <v>577</v>
      </c>
      <c r="AH2" s="11" t="s">
        <v>535</v>
      </c>
      <c r="AI2" s="43" t="s">
        <v>12</v>
      </c>
      <c r="AJ2" t="s">
        <v>96</v>
      </c>
      <c r="AK2" t="s">
        <v>94</v>
      </c>
      <c r="AL2" t="s">
        <v>14</v>
      </c>
      <c r="AM2" t="s">
        <v>98</v>
      </c>
      <c r="AN2" t="s">
        <v>102</v>
      </c>
      <c r="AO2" t="s">
        <v>104</v>
      </c>
      <c r="AP2" s="4" t="s">
        <v>11</v>
      </c>
      <c r="AQ2" t="s">
        <v>77</v>
      </c>
      <c r="AR2" t="s">
        <v>100</v>
      </c>
      <c r="AS2" s="3" t="s">
        <v>139</v>
      </c>
      <c r="AT2" t="s">
        <v>69</v>
      </c>
      <c r="AU2" t="s">
        <v>140</v>
      </c>
      <c r="AV2" t="s">
        <v>141</v>
      </c>
      <c r="AW2" t="s">
        <v>86</v>
      </c>
      <c r="AX2" t="s">
        <v>12</v>
      </c>
      <c r="AY2" t="s">
        <v>142</v>
      </c>
      <c r="AZ2" t="s">
        <v>143</v>
      </c>
      <c r="BA2" t="s">
        <v>144</v>
      </c>
      <c r="BB2" s="3" t="s">
        <v>145</v>
      </c>
      <c r="BC2" s="6" t="s">
        <v>91</v>
      </c>
      <c r="BD2" s="6" t="s">
        <v>148</v>
      </c>
      <c r="BE2" s="6" t="s">
        <v>291</v>
      </c>
      <c r="BF2" s="6" t="s">
        <v>5</v>
      </c>
      <c r="BG2" s="6" t="s">
        <v>5</v>
      </c>
      <c r="BH2" s="6" t="s">
        <v>496</v>
      </c>
      <c r="BI2" s="6" t="s">
        <v>292</v>
      </c>
      <c r="BJ2" s="6" t="s">
        <v>331</v>
      </c>
      <c r="BK2" s="39" t="s">
        <v>497</v>
      </c>
      <c r="BL2" s="6" t="s">
        <v>150</v>
      </c>
      <c r="BM2" s="40" t="s">
        <v>157</v>
      </c>
      <c r="BN2" s="6" t="s">
        <v>56</v>
      </c>
      <c r="BO2" s="6" t="s">
        <v>61</v>
      </c>
      <c r="BP2" s="18" t="s">
        <v>309</v>
      </c>
    </row>
    <row r="3" spans="2:68" s="25" customFormat="1" ht="16.5" thickBot="1">
      <c r="B3" s="25" t="s">
        <v>332</v>
      </c>
      <c r="C3" s="34">
        <f>VLOOKUP($B3,Nation!$B$3:$P$11,13,FALSE)</f>
        <v>0</v>
      </c>
      <c r="D3" s="33" t="str">
        <f>VLOOKUP($B3,Nation!$B$3:$P$11,14,FALSE)</f>
        <v>n</v>
      </c>
      <c r="E3" s="25" t="str">
        <f>VLOOKUP($B3,Nation!$B$3:$P$11,3,FALSE)</f>
        <v>Default nation</v>
      </c>
      <c r="L3" s="26"/>
      <c r="M3" s="26"/>
      <c r="N3" s="26"/>
      <c r="Q3" s="27"/>
      <c r="AI3" s="44"/>
      <c r="AS3" s="27"/>
      <c r="BB3" s="27"/>
      <c r="BC3" s="26"/>
      <c r="BD3" s="26"/>
      <c r="BE3" s="26"/>
      <c r="BF3" s="26"/>
      <c r="BG3" s="26"/>
      <c r="BH3" s="26"/>
      <c r="BI3" s="26"/>
      <c r="BJ3" s="26"/>
      <c r="BK3" s="45"/>
      <c r="BL3" s="26"/>
      <c r="BM3" s="41"/>
      <c r="BN3" s="26"/>
      <c r="BO3" s="26"/>
      <c r="BP3" s="28"/>
    </row>
    <row r="4" spans="1:65" s="11" customFormat="1" ht="15">
      <c r="A4" s="11" t="s">
        <v>317</v>
      </c>
      <c r="B4" s="11" t="s">
        <v>318</v>
      </c>
      <c r="C4" s="11" t="s">
        <v>78</v>
      </c>
      <c r="D4" s="11">
        <v>3</v>
      </c>
      <c r="E4" s="18" t="s">
        <v>593</v>
      </c>
      <c r="F4" s="11" t="s">
        <v>161</v>
      </c>
      <c r="G4" s="11" t="s">
        <v>51</v>
      </c>
      <c r="I4">
        <v>5</v>
      </c>
      <c r="J4">
        <v>1</v>
      </c>
      <c r="K4">
        <v>3</v>
      </c>
      <c r="L4" s="11">
        <v>10</v>
      </c>
      <c r="O4" s="11">
        <v>0</v>
      </c>
      <c r="P4" s="11">
        <v>9</v>
      </c>
      <c r="Q4" s="12">
        <v>15</v>
      </c>
      <c r="R4" s="11">
        <v>60</v>
      </c>
      <c r="U4" s="11">
        <v>8</v>
      </c>
      <c r="Y4" s="11">
        <v>10</v>
      </c>
      <c r="AA4" s="11">
        <v>2</v>
      </c>
      <c r="AB4" s="11">
        <v>6</v>
      </c>
      <c r="AI4" s="42"/>
      <c r="AP4" s="47">
        <v>-1</v>
      </c>
      <c r="AS4" s="12"/>
      <c r="AU4" s="11">
        <v>1</v>
      </c>
      <c r="AX4" s="11">
        <v>1</v>
      </c>
      <c r="AY4" s="11">
        <v>1</v>
      </c>
      <c r="BB4" s="12"/>
      <c r="BF4" s="11" t="s">
        <v>304</v>
      </c>
      <c r="BJ4" s="11">
        <v>1</v>
      </c>
      <c r="BK4" s="46"/>
      <c r="BL4" s="13"/>
      <c r="BM4" s="42"/>
    </row>
    <row r="5" spans="1:66" s="11" customFormat="1" ht="15">
      <c r="A5" s="11" t="s">
        <v>312</v>
      </c>
      <c r="B5" s="11" t="s">
        <v>111</v>
      </c>
      <c r="C5" s="11" t="s">
        <v>78</v>
      </c>
      <c r="E5" s="37" t="s">
        <v>596</v>
      </c>
      <c r="F5" s="11" t="s">
        <v>161</v>
      </c>
      <c r="G5" s="11" t="s">
        <v>51</v>
      </c>
      <c r="H5"/>
      <c r="I5">
        <v>5</v>
      </c>
      <c r="J5">
        <v>1</v>
      </c>
      <c r="K5">
        <v>3</v>
      </c>
      <c r="L5">
        <v>10</v>
      </c>
      <c r="M5" s="11">
        <v>15</v>
      </c>
      <c r="O5" s="11">
        <v>-4</v>
      </c>
      <c r="P5" s="11">
        <v>1</v>
      </c>
      <c r="Q5" s="12">
        <v>2</v>
      </c>
      <c r="R5" s="11">
        <v>5</v>
      </c>
      <c r="AB5" s="11">
        <v>1</v>
      </c>
      <c r="AI5" s="42"/>
      <c r="AP5" s="47"/>
      <c r="AS5" s="12"/>
      <c r="BB5" s="12"/>
      <c r="BF5" s="11" t="s">
        <v>298</v>
      </c>
      <c r="BG5" s="11" t="s">
        <v>313</v>
      </c>
      <c r="BI5" s="11">
        <v>1</v>
      </c>
      <c r="BK5" s="46"/>
      <c r="BL5" s="13"/>
      <c r="BM5" s="42"/>
      <c r="BN5" s="11">
        <v>1</v>
      </c>
    </row>
    <row r="6" spans="1:65" s="11" customFormat="1" ht="15">
      <c r="A6" s="11" t="s">
        <v>314</v>
      </c>
      <c r="B6" s="11" t="s">
        <v>315</v>
      </c>
      <c r="C6" s="11" t="s">
        <v>78</v>
      </c>
      <c r="D6" s="11">
        <v>3</v>
      </c>
      <c r="E6" s="18" t="s">
        <v>595</v>
      </c>
      <c r="F6" s="11" t="s">
        <v>211</v>
      </c>
      <c r="G6" s="11" t="s">
        <v>53</v>
      </c>
      <c r="H6">
        <v>6</v>
      </c>
      <c r="I6">
        <v>5</v>
      </c>
      <c r="J6">
        <v>2</v>
      </c>
      <c r="K6">
        <v>3</v>
      </c>
      <c r="L6">
        <v>10</v>
      </c>
      <c r="M6" s="11">
        <v>20</v>
      </c>
      <c r="O6" s="11">
        <v>2</v>
      </c>
      <c r="P6" s="11">
        <v>6</v>
      </c>
      <c r="Q6" s="12"/>
      <c r="W6" s="11">
        <v>10</v>
      </c>
      <c r="Y6" s="11">
        <v>3</v>
      </c>
      <c r="AB6" s="11">
        <v>2</v>
      </c>
      <c r="AI6" s="42"/>
      <c r="AP6" s="47"/>
      <c r="AS6" s="12"/>
      <c r="BB6" s="12"/>
      <c r="BE6" s="11">
        <v>2</v>
      </c>
      <c r="BI6" s="11" t="s">
        <v>316</v>
      </c>
      <c r="BK6" s="46"/>
      <c r="BL6" s="13"/>
      <c r="BM6" s="42"/>
    </row>
    <row r="7" spans="1:65" s="11" customFormat="1" ht="15">
      <c r="A7" s="11" t="s">
        <v>311</v>
      </c>
      <c r="B7" s="11" t="s">
        <v>296</v>
      </c>
      <c r="C7" s="11" t="s">
        <v>78</v>
      </c>
      <c r="E7" s="18" t="s">
        <v>594</v>
      </c>
      <c r="F7" s="11" t="s">
        <v>211</v>
      </c>
      <c r="G7" s="11" t="s">
        <v>51</v>
      </c>
      <c r="H7">
        <v>6</v>
      </c>
      <c r="I7">
        <v>3</v>
      </c>
      <c r="J7">
        <v>2</v>
      </c>
      <c r="K7">
        <v>3</v>
      </c>
      <c r="L7">
        <v>10</v>
      </c>
      <c r="M7" s="11">
        <v>10</v>
      </c>
      <c r="O7" s="11">
        <v>3</v>
      </c>
      <c r="P7" s="11">
        <v>3</v>
      </c>
      <c r="Q7" s="12">
        <v>2</v>
      </c>
      <c r="R7" s="11">
        <v>10</v>
      </c>
      <c r="U7" s="11">
        <v>1</v>
      </c>
      <c r="AB7" s="11">
        <v>1</v>
      </c>
      <c r="AI7" s="42"/>
      <c r="AP7" s="47"/>
      <c r="AS7" s="12"/>
      <c r="BB7" s="12"/>
      <c r="BK7" s="46"/>
      <c r="BL7" s="13"/>
      <c r="BM7" s="42"/>
    </row>
    <row r="8" spans="1:13" ht="15">
      <c r="A8" s="11"/>
      <c r="B8" t="s">
        <v>459</v>
      </c>
      <c r="C8" s="11" t="s">
        <v>78</v>
      </c>
      <c r="D8" s="11"/>
      <c r="E8" s="18"/>
      <c r="F8" s="11"/>
      <c r="G8" s="11"/>
      <c r="H8">
        <v>6</v>
      </c>
      <c r="I8">
        <v>3</v>
      </c>
      <c r="J8">
        <v>2</v>
      </c>
      <c r="K8">
        <v>3</v>
      </c>
      <c r="L8">
        <v>10</v>
      </c>
      <c r="M8">
        <v>6</v>
      </c>
    </row>
    <row r="9" spans="1:13" ht="15">
      <c r="A9" s="11"/>
      <c r="B9" t="s">
        <v>460</v>
      </c>
      <c r="C9" s="11" t="s">
        <v>78</v>
      </c>
      <c r="D9" s="11">
        <v>2</v>
      </c>
      <c r="E9" s="18"/>
      <c r="F9" s="11"/>
      <c r="G9" s="11"/>
      <c r="H9">
        <v>8</v>
      </c>
      <c r="I9">
        <v>8</v>
      </c>
      <c r="J9">
        <v>3</v>
      </c>
      <c r="K9">
        <v>6</v>
      </c>
      <c r="L9">
        <v>25</v>
      </c>
      <c r="M9">
        <v>6</v>
      </c>
    </row>
    <row r="10" spans="1:13" ht="15">
      <c r="A10" s="11"/>
      <c r="B10" t="s">
        <v>461</v>
      </c>
      <c r="C10" s="11" t="s">
        <v>78</v>
      </c>
      <c r="D10" s="11">
        <v>2</v>
      </c>
      <c r="E10" s="18"/>
      <c r="F10" s="11"/>
      <c r="G10" s="11"/>
      <c r="H10">
        <v>9</v>
      </c>
      <c r="I10">
        <v>9</v>
      </c>
      <c r="J10">
        <v>3</v>
      </c>
      <c r="K10">
        <v>6</v>
      </c>
      <c r="L10">
        <v>25</v>
      </c>
      <c r="M10">
        <v>9</v>
      </c>
    </row>
    <row r="11" spans="1:65" s="11" customFormat="1" ht="15">
      <c r="A11" s="11" t="s">
        <v>319</v>
      </c>
      <c r="B11" t="s">
        <v>462</v>
      </c>
      <c r="C11" s="11" t="s">
        <v>78</v>
      </c>
      <c r="D11" s="11">
        <v>3</v>
      </c>
      <c r="E11" s="37" t="s">
        <v>597</v>
      </c>
      <c r="F11" s="11" t="s">
        <v>208</v>
      </c>
      <c r="G11" s="11" t="s">
        <v>51</v>
      </c>
      <c r="H11">
        <v>10</v>
      </c>
      <c r="I11">
        <v>12</v>
      </c>
      <c r="J11">
        <v>6</v>
      </c>
      <c r="K11">
        <v>9</v>
      </c>
      <c r="L11">
        <v>35</v>
      </c>
      <c r="M11" s="11">
        <v>10</v>
      </c>
      <c r="P11" s="11">
        <v>6</v>
      </c>
      <c r="Q11" s="12"/>
      <c r="R11" s="13"/>
      <c r="S11" s="11">
        <v>1</v>
      </c>
      <c r="AA11" s="11">
        <v>2</v>
      </c>
      <c r="AB11" s="11">
        <v>1</v>
      </c>
      <c r="AI11" s="42"/>
      <c r="AP11" s="47">
        <v>-1</v>
      </c>
      <c r="AS11" s="12"/>
      <c r="AW11" s="11">
        <v>1</v>
      </c>
      <c r="AZ11" s="11">
        <v>1</v>
      </c>
      <c r="BB11" s="12"/>
      <c r="BK11" s="46"/>
      <c r="BL11" s="13"/>
      <c r="BM11" s="42"/>
    </row>
    <row r="12" spans="1:13" ht="15">
      <c r="A12" s="11"/>
      <c r="B12" t="s">
        <v>463</v>
      </c>
      <c r="C12" s="11" t="s">
        <v>78</v>
      </c>
      <c r="D12" s="11">
        <v>3</v>
      </c>
      <c r="E12" s="18"/>
      <c r="F12" s="11"/>
      <c r="G12" s="11"/>
      <c r="H12">
        <v>12</v>
      </c>
      <c r="I12">
        <v>12</v>
      </c>
      <c r="J12">
        <v>7</v>
      </c>
      <c r="K12">
        <v>10</v>
      </c>
      <c r="L12">
        <v>35</v>
      </c>
      <c r="M12">
        <v>6</v>
      </c>
    </row>
    <row r="13" spans="1:13" ht="15">
      <c r="A13" s="11"/>
      <c r="B13" t="s">
        <v>464</v>
      </c>
      <c r="C13" s="11" t="s">
        <v>78</v>
      </c>
      <c r="D13" s="11">
        <v>3</v>
      </c>
      <c r="E13" s="18"/>
      <c r="F13" s="11"/>
      <c r="G13" s="11"/>
      <c r="H13">
        <v>12</v>
      </c>
      <c r="I13">
        <v>7</v>
      </c>
      <c r="J13">
        <v>10</v>
      </c>
      <c r="K13">
        <v>12</v>
      </c>
      <c r="L13">
        <v>30</v>
      </c>
      <c r="M13">
        <v>5</v>
      </c>
    </row>
    <row r="14" spans="1:65" s="11" customFormat="1" ht="15.75">
      <c r="A14" s="29" t="s">
        <v>79</v>
      </c>
      <c r="B14" s="11" t="s">
        <v>310</v>
      </c>
      <c r="C14" s="11" t="s">
        <v>78</v>
      </c>
      <c r="E14" s="18" t="s">
        <v>598</v>
      </c>
      <c r="F14" s="11" t="s">
        <v>230</v>
      </c>
      <c r="G14" s="11" t="s">
        <v>51</v>
      </c>
      <c r="H14">
        <v>12</v>
      </c>
      <c r="I14">
        <v>10</v>
      </c>
      <c r="J14">
        <v>10</v>
      </c>
      <c r="K14">
        <v>12</v>
      </c>
      <c r="L14">
        <v>30</v>
      </c>
      <c r="M14">
        <v>7</v>
      </c>
      <c r="N14"/>
      <c r="Q14" s="12"/>
      <c r="AI14" s="42"/>
      <c r="AP14" s="47"/>
      <c r="AS14" s="12"/>
      <c r="BB14" s="12"/>
      <c r="BF14" s="11" t="s">
        <v>294</v>
      </c>
      <c r="BI14" s="11">
        <v>1</v>
      </c>
      <c r="BJ14" s="11" t="s">
        <v>330</v>
      </c>
      <c r="BK14" s="46"/>
      <c r="BL14" s="13" t="str">
        <f>"0-"&amp;A14&amp;"-true"</f>
        <v>0-nqueen-true</v>
      </c>
      <c r="BM14" s="42" t="s">
        <v>179</v>
      </c>
    </row>
    <row r="15" spans="1:12" ht="15">
      <c r="A15" s="11"/>
      <c r="B15" t="s">
        <v>465</v>
      </c>
      <c r="C15" s="11" t="s">
        <v>78</v>
      </c>
      <c r="D15" s="11">
        <v>4</v>
      </c>
      <c r="E15" s="18"/>
      <c r="F15" s="11"/>
      <c r="G15" s="11"/>
      <c r="H15">
        <v>15</v>
      </c>
      <c r="I15">
        <v>15</v>
      </c>
      <c r="J15">
        <v>15</v>
      </c>
      <c r="K15">
        <v>25</v>
      </c>
      <c r="L15">
        <v>100</v>
      </c>
    </row>
    <row r="16" spans="1:68" s="11" customFormat="1" ht="15">
      <c r="A16" s="11" t="s">
        <v>320</v>
      </c>
      <c r="B16" s="11" t="s">
        <v>321</v>
      </c>
      <c r="C16" s="11" t="s">
        <v>78</v>
      </c>
      <c r="D16" s="11">
        <v>4</v>
      </c>
      <c r="E16" s="37" t="s">
        <v>599</v>
      </c>
      <c r="F16" s="11" t="s">
        <v>208</v>
      </c>
      <c r="G16" s="11" t="s">
        <v>51</v>
      </c>
      <c r="H16">
        <v>16</v>
      </c>
      <c r="I16">
        <v>16</v>
      </c>
      <c r="J16">
        <v>20</v>
      </c>
      <c r="K16">
        <v>25</v>
      </c>
      <c r="L16">
        <v>100</v>
      </c>
      <c r="M16">
        <v>9</v>
      </c>
      <c r="N16"/>
      <c r="O16" s="11">
        <v>2</v>
      </c>
      <c r="P16" s="11">
        <v>4</v>
      </c>
      <c r="Q16" s="12"/>
      <c r="S16" s="11">
        <v>2</v>
      </c>
      <c r="AA16" s="11">
        <v>6</v>
      </c>
      <c r="AB16" s="11">
        <v>1</v>
      </c>
      <c r="AI16" s="42"/>
      <c r="AP16" s="47">
        <v>-2</v>
      </c>
      <c r="AS16" s="12">
        <v>1</v>
      </c>
      <c r="AZ16" s="11">
        <v>1</v>
      </c>
      <c r="BA16" s="11">
        <v>1</v>
      </c>
      <c r="BB16" s="12"/>
      <c r="BK16" s="46"/>
      <c r="BL16" s="13"/>
      <c r="BM16" s="42"/>
      <c r="BP16" s="11" t="s">
        <v>322</v>
      </c>
    </row>
    <row r="17" spans="1:12" ht="15">
      <c r="A17" s="11"/>
      <c r="B17" t="s">
        <v>466</v>
      </c>
      <c r="C17" s="11" t="s">
        <v>78</v>
      </c>
      <c r="D17" s="11">
        <v>4</v>
      </c>
      <c r="E17" s="18"/>
      <c r="F17" s="11"/>
      <c r="G17" s="11"/>
      <c r="H17">
        <v>20</v>
      </c>
      <c r="I17">
        <v>20</v>
      </c>
      <c r="J17">
        <v>50</v>
      </c>
      <c r="K17">
        <v>50</v>
      </c>
      <c r="L17">
        <v>200</v>
      </c>
    </row>
    <row r="18" spans="1:12" ht="15">
      <c r="A18" s="11"/>
      <c r="B18" t="s">
        <v>467</v>
      </c>
      <c r="C18" s="11" t="s">
        <v>78</v>
      </c>
      <c r="D18" s="11">
        <v>4</v>
      </c>
      <c r="E18" s="18"/>
      <c r="F18" s="11"/>
      <c r="G18" s="11"/>
      <c r="H18">
        <v>30</v>
      </c>
      <c r="I18">
        <v>30</v>
      </c>
      <c r="J18">
        <v>50</v>
      </c>
      <c r="K18">
        <v>50</v>
      </c>
      <c r="L18">
        <v>250</v>
      </c>
    </row>
    <row r="19" spans="2:65" s="25" customFormat="1" ht="16.5" thickBot="1">
      <c r="B19" s="25" t="s">
        <v>366</v>
      </c>
      <c r="C19" s="36">
        <f>VLOOKUP($B19,Nation!$B$3:$P$11,13,FALSE)</f>
        <v>-5</v>
      </c>
      <c r="D19" s="33" t="str">
        <f>VLOOKUP($B19,Nation!$B$3:$P$11,14,FALSE)</f>
        <v>magic</v>
      </c>
      <c r="E19" s="25" t="str">
        <f>VLOOKUP($B19,Nation!$B$3:$P$11,3,FALSE)</f>
        <v>Nation under construction. Not really usefull at the moment.</v>
      </c>
      <c r="Q19" s="27"/>
      <c r="AI19" s="44"/>
      <c r="AS19" s="27"/>
      <c r="BB19" s="27"/>
      <c r="BK19" s="44"/>
      <c r="BM19" s="44"/>
    </row>
    <row r="20" spans="1:67" s="11" customFormat="1" ht="15">
      <c r="A20" s="11" t="s">
        <v>297</v>
      </c>
      <c r="B20" s="11" t="s">
        <v>111</v>
      </c>
      <c r="C20" s="11" t="s">
        <v>87</v>
      </c>
      <c r="E20" s="37" t="s">
        <v>600</v>
      </c>
      <c r="F20" s="11" t="s">
        <v>161</v>
      </c>
      <c r="G20" s="11" t="s">
        <v>51</v>
      </c>
      <c r="I20">
        <v>3</v>
      </c>
      <c r="J20">
        <v>2</v>
      </c>
      <c r="K20">
        <v>3</v>
      </c>
      <c r="L20">
        <v>8</v>
      </c>
      <c r="M20" s="11">
        <v>10</v>
      </c>
      <c r="O20" s="11">
        <v>0</v>
      </c>
      <c r="P20" s="11">
        <v>1</v>
      </c>
      <c r="Q20" s="12">
        <v>2</v>
      </c>
      <c r="R20" s="11">
        <v>5</v>
      </c>
      <c r="Y20" s="11">
        <v>2</v>
      </c>
      <c r="AB20" s="11">
        <v>1</v>
      </c>
      <c r="AI20" s="46"/>
      <c r="AP20" s="13"/>
      <c r="AS20" s="12"/>
      <c r="BB20" s="12"/>
      <c r="BF20" s="11" t="s">
        <v>298</v>
      </c>
      <c r="BG20" s="11" t="s">
        <v>299</v>
      </c>
      <c r="BI20" s="11">
        <v>1</v>
      </c>
      <c r="BK20" s="42"/>
      <c r="BL20" s="13"/>
      <c r="BM20" s="42"/>
      <c r="BO20" s="11">
        <v>1</v>
      </c>
    </row>
    <row r="21" spans="1:65" s="11" customFormat="1" ht="13.5">
      <c r="A21" s="11" t="s">
        <v>295</v>
      </c>
      <c r="B21" s="11" t="s">
        <v>296</v>
      </c>
      <c r="C21" s="11" t="s">
        <v>87</v>
      </c>
      <c r="E21" t="s">
        <v>610</v>
      </c>
      <c r="F21" s="11" t="s">
        <v>211</v>
      </c>
      <c r="G21" s="11" t="s">
        <v>52</v>
      </c>
      <c r="H21">
        <v>6</v>
      </c>
      <c r="I21">
        <v>4</v>
      </c>
      <c r="J21">
        <v>2</v>
      </c>
      <c r="K21">
        <v>3</v>
      </c>
      <c r="L21">
        <v>10</v>
      </c>
      <c r="M21" s="11">
        <v>15</v>
      </c>
      <c r="O21" s="11">
        <v>3</v>
      </c>
      <c r="P21" s="11">
        <v>3</v>
      </c>
      <c r="Q21" s="12">
        <v>2</v>
      </c>
      <c r="R21" s="11">
        <v>10</v>
      </c>
      <c r="S21" s="11">
        <v>5</v>
      </c>
      <c r="AA21" s="11">
        <v>1</v>
      </c>
      <c r="AB21" s="11">
        <v>1</v>
      </c>
      <c r="AI21" s="46"/>
      <c r="AP21" s="13"/>
      <c r="AS21" s="12"/>
      <c r="BB21" s="12"/>
      <c r="BK21" s="42"/>
      <c r="BL21" s="13"/>
      <c r="BM21" s="42"/>
    </row>
    <row r="22" spans="1:67" s="11" customFormat="1" ht="15.75">
      <c r="A22" s="29" t="s">
        <v>88</v>
      </c>
      <c r="B22" s="11" t="s">
        <v>293</v>
      </c>
      <c r="C22" s="11" t="s">
        <v>87</v>
      </c>
      <c r="E22" s="37" t="s">
        <v>601</v>
      </c>
      <c r="F22" s="11" t="s">
        <v>230</v>
      </c>
      <c r="G22" s="11" t="s">
        <v>51</v>
      </c>
      <c r="H22">
        <v>6</v>
      </c>
      <c r="I22">
        <v>7</v>
      </c>
      <c r="J22">
        <v>2</v>
      </c>
      <c r="K22">
        <v>4</v>
      </c>
      <c r="L22">
        <v>20</v>
      </c>
      <c r="M22" s="11">
        <v>5</v>
      </c>
      <c r="O22" s="11">
        <v>2</v>
      </c>
      <c r="Q22" s="12"/>
      <c r="AI22" s="46"/>
      <c r="AP22" s="13"/>
      <c r="AS22" s="12"/>
      <c r="BB22" s="12"/>
      <c r="BF22" s="11" t="s">
        <v>294</v>
      </c>
      <c r="BI22" s="11">
        <v>1</v>
      </c>
      <c r="BJ22" s="11" t="s">
        <v>330</v>
      </c>
      <c r="BK22" s="42"/>
      <c r="BL22" s="13" t="str">
        <f>"0-"&amp;A22&amp;"-true"</f>
        <v>0-rnature-true</v>
      </c>
      <c r="BM22" s="42" t="s">
        <v>179</v>
      </c>
      <c r="BO22" s="11">
        <v>1</v>
      </c>
    </row>
    <row r="23" spans="1:50" ht="15">
      <c r="A23" s="11" t="s">
        <v>587</v>
      </c>
      <c r="B23" t="s">
        <v>588</v>
      </c>
      <c r="C23" s="11" t="s">
        <v>87</v>
      </c>
      <c r="E23" s="37" t="s">
        <v>602</v>
      </c>
      <c r="F23" s="11" t="s">
        <v>208</v>
      </c>
      <c r="G23" s="11" t="s">
        <v>51</v>
      </c>
      <c r="H23">
        <v>7</v>
      </c>
      <c r="I23">
        <v>7</v>
      </c>
      <c r="J23">
        <v>2</v>
      </c>
      <c r="K23">
        <v>4</v>
      </c>
      <c r="L23">
        <v>20</v>
      </c>
      <c r="M23">
        <v>10</v>
      </c>
      <c r="P23">
        <v>4</v>
      </c>
      <c r="Q23" s="3">
        <v>2</v>
      </c>
      <c r="R23">
        <v>6</v>
      </c>
      <c r="AG23">
        <v>1</v>
      </c>
      <c r="AX23">
        <v>1</v>
      </c>
    </row>
    <row r="24" spans="1:53" ht="15">
      <c r="A24" s="11" t="s">
        <v>589</v>
      </c>
      <c r="B24" t="s">
        <v>590</v>
      </c>
      <c r="C24" s="11" t="s">
        <v>87</v>
      </c>
      <c r="D24">
        <v>4</v>
      </c>
      <c r="E24" s="37" t="s">
        <v>616</v>
      </c>
      <c r="F24" s="11" t="s">
        <v>208</v>
      </c>
      <c r="G24" s="11" t="s">
        <v>52</v>
      </c>
      <c r="H24">
        <v>18</v>
      </c>
      <c r="I24">
        <v>18</v>
      </c>
      <c r="J24">
        <v>40</v>
      </c>
      <c r="K24">
        <v>50</v>
      </c>
      <c r="L24">
        <v>180</v>
      </c>
      <c r="M24">
        <v>10</v>
      </c>
      <c r="P24" s="11">
        <v>2</v>
      </c>
      <c r="R24">
        <v>2</v>
      </c>
      <c r="T24">
        <v>3</v>
      </c>
      <c r="AB24">
        <v>1</v>
      </c>
      <c r="AU24">
        <v>1</v>
      </c>
      <c r="AW24">
        <v>1</v>
      </c>
      <c r="BA24">
        <v>1</v>
      </c>
    </row>
    <row r="25" spans="1:50" ht="15">
      <c r="A25" s="11" t="s">
        <v>591</v>
      </c>
      <c r="B25" t="s">
        <v>592</v>
      </c>
      <c r="C25" s="11" t="s">
        <v>87</v>
      </c>
      <c r="D25">
        <v>2</v>
      </c>
      <c r="E25" s="37" t="s">
        <v>617</v>
      </c>
      <c r="F25" s="11" t="s">
        <v>208</v>
      </c>
      <c r="G25" s="11" t="s">
        <v>51</v>
      </c>
      <c r="H25">
        <v>9</v>
      </c>
      <c r="I25">
        <v>5</v>
      </c>
      <c r="J25">
        <v>3</v>
      </c>
      <c r="K25">
        <v>5</v>
      </c>
      <c r="L25">
        <v>15</v>
      </c>
      <c r="M25">
        <v>6</v>
      </c>
      <c r="N25" t="s">
        <v>589</v>
      </c>
      <c r="P25" s="11">
        <v>8</v>
      </c>
      <c r="T25">
        <v>6</v>
      </c>
      <c r="AF25">
        <v>1</v>
      </c>
      <c r="AP25"/>
      <c r="AU25">
        <v>1</v>
      </c>
      <c r="AX25">
        <v>1</v>
      </c>
    </row>
    <row r="26" spans="1:58" ht="15">
      <c r="A26" s="11" t="s">
        <v>611</v>
      </c>
      <c r="B26" t="s">
        <v>612</v>
      </c>
      <c r="C26" s="11" t="s">
        <v>87</v>
      </c>
      <c r="D26">
        <v>2</v>
      </c>
      <c r="E26" s="37" t="s">
        <v>618</v>
      </c>
      <c r="F26" s="11" t="s">
        <v>161</v>
      </c>
      <c r="G26" s="11" t="s">
        <v>51</v>
      </c>
      <c r="H26">
        <v>9</v>
      </c>
      <c r="I26">
        <v>5</v>
      </c>
      <c r="J26">
        <v>3</v>
      </c>
      <c r="K26">
        <v>5</v>
      </c>
      <c r="L26">
        <v>15</v>
      </c>
      <c r="M26">
        <v>7</v>
      </c>
      <c r="P26" s="11">
        <v>5</v>
      </c>
      <c r="R26">
        <v>4</v>
      </c>
      <c r="T26">
        <v>2</v>
      </c>
      <c r="AC26">
        <v>1</v>
      </c>
      <c r="AV26">
        <v>1</v>
      </c>
      <c r="AX26">
        <v>1</v>
      </c>
      <c r="BF26" s="11" t="s">
        <v>613</v>
      </c>
    </row>
    <row r="27" spans="1:51" ht="15">
      <c r="A27" s="11" t="s">
        <v>614</v>
      </c>
      <c r="B27" t="s">
        <v>615</v>
      </c>
      <c r="C27" s="11" t="s">
        <v>87</v>
      </c>
      <c r="D27">
        <v>4</v>
      </c>
      <c r="E27" s="37" t="s">
        <v>619</v>
      </c>
      <c r="F27" s="11" t="s">
        <v>161</v>
      </c>
      <c r="G27" s="11" t="s">
        <v>52</v>
      </c>
      <c r="H27">
        <v>15</v>
      </c>
      <c r="I27">
        <v>14</v>
      </c>
      <c r="J27">
        <v>18</v>
      </c>
      <c r="K27">
        <v>22</v>
      </c>
      <c r="L27">
        <v>90</v>
      </c>
      <c r="M27">
        <v>7</v>
      </c>
      <c r="O27">
        <v>2</v>
      </c>
      <c r="P27">
        <v>10</v>
      </c>
      <c r="AD27">
        <v>3</v>
      </c>
      <c r="AU27">
        <v>1</v>
      </c>
      <c r="AX27">
        <v>1</v>
      </c>
      <c r="AY27">
        <v>1</v>
      </c>
    </row>
    <row r="28" spans="1:65" s="11" customFormat="1" ht="15">
      <c r="A28" s="11" t="s">
        <v>302</v>
      </c>
      <c r="B28" s="11" t="s">
        <v>303</v>
      </c>
      <c r="C28" s="11" t="s">
        <v>87</v>
      </c>
      <c r="D28" s="11">
        <v>2</v>
      </c>
      <c r="E28" s="37" t="s">
        <v>603</v>
      </c>
      <c r="F28" s="11" t="s">
        <v>208</v>
      </c>
      <c r="G28" s="11" t="s">
        <v>52</v>
      </c>
      <c r="H28">
        <v>9</v>
      </c>
      <c r="I28">
        <v>8</v>
      </c>
      <c r="J28">
        <v>5</v>
      </c>
      <c r="K28">
        <v>9</v>
      </c>
      <c r="L28">
        <v>30</v>
      </c>
      <c r="M28">
        <v>8</v>
      </c>
      <c r="N28" t="s">
        <v>614</v>
      </c>
      <c r="O28" s="11">
        <v>2</v>
      </c>
      <c r="P28" s="11">
        <v>6</v>
      </c>
      <c r="Q28" s="12">
        <v>15</v>
      </c>
      <c r="R28" s="11">
        <v>15</v>
      </c>
      <c r="U28" s="11">
        <v>1</v>
      </c>
      <c r="Y28" s="11">
        <v>10</v>
      </c>
      <c r="AA28" s="11">
        <v>1</v>
      </c>
      <c r="AB28" s="11">
        <v>1</v>
      </c>
      <c r="AH28" s="11">
        <v>3</v>
      </c>
      <c r="AI28" s="46"/>
      <c r="AP28" s="13">
        <v>-1</v>
      </c>
      <c r="AS28" s="12"/>
      <c r="AU28" s="11">
        <v>1</v>
      </c>
      <c r="AZ28" s="11">
        <v>1</v>
      </c>
      <c r="BB28" s="12"/>
      <c r="BF28" s="11" t="s">
        <v>304</v>
      </c>
      <c r="BK28" s="42"/>
      <c r="BL28" s="13"/>
      <c r="BM28" s="42"/>
    </row>
    <row r="29" spans="1:51" ht="15">
      <c r="A29" s="11" t="s">
        <v>620</v>
      </c>
      <c r="B29" t="s">
        <v>621</v>
      </c>
      <c r="C29" s="11" t="s">
        <v>87</v>
      </c>
      <c r="D29">
        <v>3</v>
      </c>
      <c r="E29" s="18" t="s">
        <v>622</v>
      </c>
      <c r="F29" s="11" t="s">
        <v>208</v>
      </c>
      <c r="G29" s="11" t="s">
        <v>53</v>
      </c>
      <c r="H29">
        <v>9</v>
      </c>
      <c r="I29">
        <v>10</v>
      </c>
      <c r="J29">
        <v>5</v>
      </c>
      <c r="K29">
        <v>9</v>
      </c>
      <c r="L29">
        <v>30</v>
      </c>
      <c r="M29">
        <v>12</v>
      </c>
      <c r="P29" s="11">
        <v>3</v>
      </c>
      <c r="Z29">
        <v>3</v>
      </c>
      <c r="AA29">
        <v>1</v>
      </c>
      <c r="AT29">
        <v>1</v>
      </c>
      <c r="AU29">
        <v>1</v>
      </c>
      <c r="AY29">
        <v>1</v>
      </c>
    </row>
    <row r="30" spans="1:16" ht="15">
      <c r="A30" s="11" t="s">
        <v>512</v>
      </c>
      <c r="B30" t="s">
        <v>511</v>
      </c>
      <c r="C30" s="11" t="s">
        <v>87</v>
      </c>
      <c r="D30">
        <v>3</v>
      </c>
      <c r="E30" s="37" t="s">
        <v>604</v>
      </c>
      <c r="F30" s="11" t="s">
        <v>208</v>
      </c>
      <c r="G30" s="11" t="s">
        <v>51</v>
      </c>
      <c r="H30">
        <v>9</v>
      </c>
      <c r="I30">
        <v>12</v>
      </c>
      <c r="J30">
        <v>10</v>
      </c>
      <c r="K30">
        <v>14</v>
      </c>
      <c r="L30">
        <v>55</v>
      </c>
      <c r="M30">
        <v>3</v>
      </c>
      <c r="P30" s="11">
        <v>4</v>
      </c>
    </row>
    <row r="31" spans="1:65" s="11" customFormat="1" ht="15">
      <c r="A31" s="11" t="s">
        <v>300</v>
      </c>
      <c r="B31" s="11" t="s">
        <v>301</v>
      </c>
      <c r="C31" s="11" t="s">
        <v>87</v>
      </c>
      <c r="D31" s="11">
        <v>3</v>
      </c>
      <c r="E31" s="37" t="s">
        <v>605</v>
      </c>
      <c r="F31" s="11" t="s">
        <v>208</v>
      </c>
      <c r="G31" s="11" t="s">
        <v>51</v>
      </c>
      <c r="H31">
        <v>9</v>
      </c>
      <c r="I31">
        <v>12</v>
      </c>
      <c r="J31">
        <v>10</v>
      </c>
      <c r="K31">
        <v>14</v>
      </c>
      <c r="L31">
        <v>65</v>
      </c>
      <c r="M31" s="11">
        <v>20</v>
      </c>
      <c r="O31" s="11">
        <v>2</v>
      </c>
      <c r="P31" s="11">
        <v>9</v>
      </c>
      <c r="Q31" s="12"/>
      <c r="R31" s="11">
        <v>25</v>
      </c>
      <c r="U31" s="11">
        <v>3</v>
      </c>
      <c r="Y31" s="11">
        <v>3</v>
      </c>
      <c r="AA31" s="11">
        <v>3</v>
      </c>
      <c r="AB31" s="11">
        <v>2</v>
      </c>
      <c r="AI31" s="46"/>
      <c r="AP31" s="13">
        <v>-2</v>
      </c>
      <c r="AS31" s="12"/>
      <c r="AX31" s="11">
        <v>1</v>
      </c>
      <c r="AZ31" s="11">
        <v>1</v>
      </c>
      <c r="BA31" s="11">
        <v>1</v>
      </c>
      <c r="BB31" s="12"/>
      <c r="BK31" s="42"/>
      <c r="BL31" s="13"/>
      <c r="BM31" s="42"/>
    </row>
    <row r="32" spans="1:64" ht="15">
      <c r="A32" s="11" t="s">
        <v>305</v>
      </c>
      <c r="B32" s="11" t="s">
        <v>306</v>
      </c>
      <c r="C32" s="11" t="s">
        <v>87</v>
      </c>
      <c r="D32">
        <v>2</v>
      </c>
      <c r="E32" s="18" t="s">
        <v>606</v>
      </c>
      <c r="F32" s="11" t="s">
        <v>161</v>
      </c>
      <c r="G32" s="11" t="s">
        <v>51</v>
      </c>
      <c r="H32">
        <v>15</v>
      </c>
      <c r="I32">
        <v>14</v>
      </c>
      <c r="J32">
        <v>18</v>
      </c>
      <c r="K32">
        <v>22</v>
      </c>
      <c r="L32">
        <v>110</v>
      </c>
      <c r="M32">
        <v>9</v>
      </c>
      <c r="O32" s="11">
        <v>2</v>
      </c>
      <c r="P32" s="11">
        <v>12</v>
      </c>
      <c r="AA32" s="11">
        <v>1</v>
      </c>
      <c r="AB32" s="11">
        <v>1</v>
      </c>
      <c r="AC32" s="11"/>
      <c r="AD32" s="11"/>
      <c r="AE32" s="11"/>
      <c r="AF32" s="11"/>
      <c r="AG32" s="11"/>
      <c r="AH32" s="11"/>
      <c r="AY32">
        <v>1</v>
      </c>
      <c r="BH32">
        <v>1</v>
      </c>
      <c r="BK32" s="43" t="s">
        <v>498</v>
      </c>
      <c r="BL32" s="4" t="s">
        <v>307</v>
      </c>
    </row>
    <row r="33" spans="1:57" ht="15">
      <c r="A33" s="11" t="s">
        <v>508</v>
      </c>
      <c r="B33" t="s">
        <v>507</v>
      </c>
      <c r="C33" s="11" t="s">
        <v>87</v>
      </c>
      <c r="D33">
        <v>5</v>
      </c>
      <c r="E33" s="37" t="s">
        <v>607</v>
      </c>
      <c r="F33" s="11" t="s">
        <v>208</v>
      </c>
      <c r="G33" s="11" t="s">
        <v>52</v>
      </c>
      <c r="H33">
        <v>27</v>
      </c>
      <c r="I33">
        <v>27</v>
      </c>
      <c r="J33">
        <v>40</v>
      </c>
      <c r="K33">
        <v>50</v>
      </c>
      <c r="L33">
        <v>250</v>
      </c>
      <c r="M33">
        <v>20</v>
      </c>
      <c r="O33" s="11">
        <v>3</v>
      </c>
      <c r="P33" s="11">
        <v>9</v>
      </c>
      <c r="Z33">
        <v>3</v>
      </c>
      <c r="AA33">
        <v>1</v>
      </c>
      <c r="AB33">
        <v>1</v>
      </c>
      <c r="AE33">
        <v>2</v>
      </c>
      <c r="AQ33">
        <v>-1</v>
      </c>
      <c r="AU33">
        <v>1</v>
      </c>
      <c r="AX33">
        <v>1</v>
      </c>
      <c r="AY33">
        <v>1</v>
      </c>
      <c r="BE33">
        <v>1</v>
      </c>
    </row>
    <row r="34" spans="2:65" s="25" customFormat="1" ht="16.5" thickBot="1">
      <c r="B34" s="25" t="s">
        <v>370</v>
      </c>
      <c r="C34" s="32">
        <f>VLOOKUP($B34,Nation!$B$3:$P$11,12,FALSE)</f>
        <v>0</v>
      </c>
      <c r="D34" s="35">
        <f>VLOOKUP($B34,Nation!$B$3:$P$11,13,FALSE)</f>
        <v>0</v>
      </c>
      <c r="E34" s="25">
        <f>VLOOKUP($B34,Nation!$B$3:$P$11,2,FALSE)</f>
        <v>1</v>
      </c>
      <c r="Q34" s="27"/>
      <c r="AI34" s="44"/>
      <c r="AS34" s="27"/>
      <c r="BB34" s="27"/>
      <c r="BK34" s="44"/>
      <c r="BM34" s="44"/>
    </row>
    <row r="35" spans="2:13" ht="13.5">
      <c r="B35" t="s">
        <v>372</v>
      </c>
      <c r="C35" s="11" t="s">
        <v>371</v>
      </c>
      <c r="H35">
        <v>5</v>
      </c>
      <c r="I35">
        <v>2</v>
      </c>
      <c r="J35">
        <v>1</v>
      </c>
      <c r="K35">
        <v>2</v>
      </c>
      <c r="L35">
        <v>4</v>
      </c>
      <c r="M35">
        <v>6</v>
      </c>
    </row>
    <row r="36" spans="2:13" ht="13.5">
      <c r="B36" t="s">
        <v>373</v>
      </c>
      <c r="C36" s="11" t="s">
        <v>371</v>
      </c>
      <c r="H36">
        <v>6</v>
      </c>
      <c r="I36">
        <v>2</v>
      </c>
      <c r="J36">
        <v>1</v>
      </c>
      <c r="K36">
        <v>3</v>
      </c>
      <c r="L36">
        <v>4</v>
      </c>
      <c r="M36">
        <v>8</v>
      </c>
    </row>
    <row r="37" spans="2:13" ht="13.5">
      <c r="B37" t="s">
        <v>374</v>
      </c>
      <c r="C37" s="11" t="s">
        <v>371</v>
      </c>
      <c r="H37">
        <v>7</v>
      </c>
      <c r="I37">
        <v>4</v>
      </c>
      <c r="J37">
        <v>2</v>
      </c>
      <c r="K37">
        <v>4</v>
      </c>
      <c r="L37">
        <v>15</v>
      </c>
      <c r="M37">
        <v>5</v>
      </c>
    </row>
    <row r="38" spans="2:13" ht="13.5">
      <c r="B38" t="s">
        <v>375</v>
      </c>
      <c r="C38" s="11" t="s">
        <v>371</v>
      </c>
      <c r="H38">
        <v>8</v>
      </c>
      <c r="I38">
        <v>6</v>
      </c>
      <c r="J38">
        <v>3</v>
      </c>
      <c r="K38">
        <v>4</v>
      </c>
      <c r="L38">
        <v>15</v>
      </c>
      <c r="M38">
        <v>6</v>
      </c>
    </row>
    <row r="39" spans="2:13" ht="13.5">
      <c r="B39" t="s">
        <v>376</v>
      </c>
      <c r="C39" s="11" t="s">
        <v>371</v>
      </c>
      <c r="H39">
        <v>8</v>
      </c>
      <c r="I39">
        <v>6</v>
      </c>
      <c r="J39">
        <v>3</v>
      </c>
      <c r="K39">
        <v>7</v>
      </c>
      <c r="L39">
        <v>15</v>
      </c>
      <c r="M39">
        <v>6</v>
      </c>
    </row>
    <row r="40" spans="2:13" ht="13.5">
      <c r="B40" t="s">
        <v>377</v>
      </c>
      <c r="C40" s="11" t="s">
        <v>371</v>
      </c>
      <c r="H40">
        <v>10</v>
      </c>
      <c r="I40">
        <v>8</v>
      </c>
      <c r="J40">
        <v>3</v>
      </c>
      <c r="K40">
        <v>7</v>
      </c>
      <c r="L40">
        <v>15</v>
      </c>
      <c r="M40">
        <v>7</v>
      </c>
    </row>
    <row r="41" spans="2:13" ht="13.5">
      <c r="B41" t="s">
        <v>378</v>
      </c>
      <c r="C41" s="11" t="s">
        <v>371</v>
      </c>
      <c r="H41">
        <v>12</v>
      </c>
      <c r="I41">
        <v>11</v>
      </c>
      <c r="J41">
        <v>3</v>
      </c>
      <c r="K41">
        <v>7</v>
      </c>
      <c r="L41">
        <v>15</v>
      </c>
      <c r="M41">
        <v>8</v>
      </c>
    </row>
    <row r="42" spans="2:13" ht="13.5">
      <c r="B42" t="s">
        <v>379</v>
      </c>
      <c r="C42" s="11" t="s">
        <v>371</v>
      </c>
      <c r="H42">
        <v>10</v>
      </c>
      <c r="I42">
        <v>8</v>
      </c>
      <c r="J42">
        <v>6</v>
      </c>
      <c r="K42">
        <v>9</v>
      </c>
      <c r="L42">
        <v>30</v>
      </c>
      <c r="M42">
        <v>9</v>
      </c>
    </row>
    <row r="43" spans="2:13" ht="13.5">
      <c r="B43" t="s">
        <v>380</v>
      </c>
      <c r="C43" s="11" t="s">
        <v>371</v>
      </c>
      <c r="H43">
        <v>11</v>
      </c>
      <c r="I43">
        <v>8</v>
      </c>
      <c r="J43">
        <v>6</v>
      </c>
      <c r="K43">
        <v>10</v>
      </c>
      <c r="L43">
        <v>30</v>
      </c>
      <c r="M43">
        <v>11</v>
      </c>
    </row>
    <row r="44" spans="2:13" ht="13.5">
      <c r="B44" t="s">
        <v>381</v>
      </c>
      <c r="C44" s="11" t="s">
        <v>371</v>
      </c>
      <c r="H44">
        <v>12</v>
      </c>
      <c r="I44">
        <v>7</v>
      </c>
      <c r="J44">
        <v>10</v>
      </c>
      <c r="K44">
        <v>14</v>
      </c>
      <c r="L44">
        <v>35</v>
      </c>
      <c r="M44">
        <v>6</v>
      </c>
    </row>
    <row r="45" spans="2:13" ht="13.5">
      <c r="B45" t="s">
        <v>382</v>
      </c>
      <c r="C45" s="11" t="s">
        <v>371</v>
      </c>
      <c r="H45">
        <v>12</v>
      </c>
      <c r="I45">
        <v>9</v>
      </c>
      <c r="J45">
        <v>10</v>
      </c>
      <c r="K45">
        <v>16</v>
      </c>
      <c r="L45">
        <v>35</v>
      </c>
      <c r="M45">
        <v>7</v>
      </c>
    </row>
    <row r="46" spans="2:13" ht="13.5">
      <c r="B46" t="s">
        <v>383</v>
      </c>
      <c r="C46" s="11" t="s">
        <v>371</v>
      </c>
      <c r="H46">
        <v>13</v>
      </c>
      <c r="I46">
        <v>16</v>
      </c>
      <c r="J46">
        <v>18</v>
      </c>
      <c r="K46">
        <v>22</v>
      </c>
      <c r="L46">
        <v>80</v>
      </c>
      <c r="M46">
        <v>6</v>
      </c>
    </row>
    <row r="47" spans="2:13" ht="13.5">
      <c r="B47" t="s">
        <v>384</v>
      </c>
      <c r="C47" s="11" t="s">
        <v>371</v>
      </c>
      <c r="H47">
        <v>14</v>
      </c>
      <c r="I47">
        <v>17</v>
      </c>
      <c r="J47">
        <v>18</v>
      </c>
      <c r="K47">
        <v>22</v>
      </c>
      <c r="L47">
        <v>90</v>
      </c>
      <c r="M47">
        <v>7</v>
      </c>
    </row>
    <row r="48" spans="2:13" ht="13.5">
      <c r="B48" t="s">
        <v>385</v>
      </c>
      <c r="C48" s="11" t="s">
        <v>371</v>
      </c>
      <c r="H48">
        <v>22</v>
      </c>
      <c r="I48">
        <v>16</v>
      </c>
      <c r="J48">
        <v>30</v>
      </c>
      <c r="K48">
        <v>55</v>
      </c>
      <c r="L48">
        <v>180</v>
      </c>
      <c r="M48">
        <v>9</v>
      </c>
    </row>
    <row r="49" spans="2:13" ht="13.5">
      <c r="B49" t="s">
        <v>386</v>
      </c>
      <c r="C49" s="11" t="s">
        <v>371</v>
      </c>
      <c r="H49">
        <v>29</v>
      </c>
      <c r="I49">
        <v>20</v>
      </c>
      <c r="J49">
        <v>30</v>
      </c>
      <c r="K49">
        <v>55</v>
      </c>
      <c r="L49">
        <v>300</v>
      </c>
      <c r="M49">
        <v>12</v>
      </c>
    </row>
    <row r="50" spans="2:65" s="25" customFormat="1" ht="16.5" thickBot="1">
      <c r="B50" s="25" t="s">
        <v>367</v>
      </c>
      <c r="C50" s="34">
        <f>VLOOKUP($B50,Nation!$B$3:$P$11,12,FALSE)</f>
        <v>0</v>
      </c>
      <c r="D50" s="32">
        <f>VLOOKUP($B50,Nation!$B$3:$P$11,13,FALSE)</f>
        <v>0</v>
      </c>
      <c r="E50" s="25">
        <f>VLOOKUP($B50,Nation!$B$3:$P$11,2,FALSE)</f>
        <v>1</v>
      </c>
      <c r="Q50" s="27"/>
      <c r="AI50" s="44"/>
      <c r="AS50" s="27"/>
      <c r="BB50" s="27"/>
      <c r="BK50" s="44"/>
      <c r="BM50" s="44"/>
    </row>
    <row r="51" spans="2:16" ht="13.5">
      <c r="B51" t="s">
        <v>387</v>
      </c>
      <c r="C51" s="11" t="s">
        <v>349</v>
      </c>
      <c r="H51">
        <v>5</v>
      </c>
      <c r="I51">
        <v>4</v>
      </c>
      <c r="J51">
        <v>1</v>
      </c>
      <c r="K51">
        <v>3</v>
      </c>
      <c r="L51">
        <v>6</v>
      </c>
      <c r="M51">
        <v>4</v>
      </c>
      <c r="P51">
        <v>1</v>
      </c>
    </row>
    <row r="52" spans="2:16" ht="13.5">
      <c r="B52" t="s">
        <v>388</v>
      </c>
      <c r="C52" s="11" t="s">
        <v>349</v>
      </c>
      <c r="H52">
        <v>6</v>
      </c>
      <c r="I52">
        <v>6</v>
      </c>
      <c r="J52">
        <v>1</v>
      </c>
      <c r="K52">
        <v>3</v>
      </c>
      <c r="L52">
        <v>6</v>
      </c>
      <c r="M52">
        <v>5</v>
      </c>
      <c r="P52">
        <v>2</v>
      </c>
    </row>
    <row r="53" spans="2:16" ht="13.5">
      <c r="B53" t="s">
        <v>389</v>
      </c>
      <c r="C53" s="11" t="s">
        <v>349</v>
      </c>
      <c r="H53">
        <v>5</v>
      </c>
      <c r="I53">
        <v>5</v>
      </c>
      <c r="J53">
        <v>2</v>
      </c>
      <c r="K53">
        <v>3</v>
      </c>
      <c r="L53">
        <v>15</v>
      </c>
      <c r="M53">
        <v>3</v>
      </c>
      <c r="P53">
        <v>3</v>
      </c>
    </row>
    <row r="54" spans="2:16" ht="13.5">
      <c r="B54" t="s">
        <v>390</v>
      </c>
      <c r="C54" s="11" t="s">
        <v>349</v>
      </c>
      <c r="H54">
        <v>5</v>
      </c>
      <c r="I54">
        <v>5</v>
      </c>
      <c r="J54">
        <v>2</v>
      </c>
      <c r="K54">
        <v>3</v>
      </c>
      <c r="L54">
        <v>20</v>
      </c>
      <c r="M54">
        <v>4</v>
      </c>
      <c r="P54">
        <v>4</v>
      </c>
    </row>
    <row r="55" spans="2:16" ht="13.5">
      <c r="B55" t="s">
        <v>391</v>
      </c>
      <c r="C55" s="11" t="s">
        <v>349</v>
      </c>
      <c r="H55">
        <v>7</v>
      </c>
      <c r="I55">
        <v>7</v>
      </c>
      <c r="J55">
        <v>3</v>
      </c>
      <c r="K55">
        <v>5</v>
      </c>
      <c r="L55">
        <v>18</v>
      </c>
      <c r="M55">
        <v>5</v>
      </c>
      <c r="P55">
        <v>5</v>
      </c>
    </row>
    <row r="56" spans="2:16" ht="13.5">
      <c r="B56" t="s">
        <v>392</v>
      </c>
      <c r="C56" s="11" t="s">
        <v>349</v>
      </c>
      <c r="H56">
        <v>7</v>
      </c>
      <c r="I56">
        <v>7</v>
      </c>
      <c r="J56">
        <v>3</v>
      </c>
      <c r="K56">
        <v>5</v>
      </c>
      <c r="L56">
        <v>18</v>
      </c>
      <c r="M56">
        <v>7</v>
      </c>
      <c r="P56">
        <v>6</v>
      </c>
    </row>
    <row r="57" spans="2:16" ht="13.5">
      <c r="B57" t="s">
        <v>393</v>
      </c>
      <c r="C57" s="11" t="s">
        <v>349</v>
      </c>
      <c r="H57">
        <v>10</v>
      </c>
      <c r="I57">
        <v>9</v>
      </c>
      <c r="J57">
        <v>5</v>
      </c>
      <c r="K57">
        <v>8</v>
      </c>
      <c r="L57">
        <v>30</v>
      </c>
      <c r="M57">
        <v>6</v>
      </c>
      <c r="P57">
        <v>7</v>
      </c>
    </row>
    <row r="58" spans="2:16" ht="13.5">
      <c r="B58" t="s">
        <v>394</v>
      </c>
      <c r="C58" s="11" t="s">
        <v>349</v>
      </c>
      <c r="H58">
        <v>10</v>
      </c>
      <c r="I58">
        <v>10</v>
      </c>
      <c r="J58">
        <v>5</v>
      </c>
      <c r="K58">
        <v>8</v>
      </c>
      <c r="L58">
        <v>40</v>
      </c>
      <c r="M58">
        <v>9</v>
      </c>
      <c r="P58">
        <v>8</v>
      </c>
    </row>
    <row r="59" spans="2:16" ht="13.5">
      <c r="B59" t="s">
        <v>395</v>
      </c>
      <c r="C59" s="11" t="s">
        <v>349</v>
      </c>
      <c r="H59">
        <v>13</v>
      </c>
      <c r="I59">
        <v>10</v>
      </c>
      <c r="J59">
        <v>11</v>
      </c>
      <c r="K59">
        <v>13</v>
      </c>
      <c r="L59">
        <v>30</v>
      </c>
      <c r="M59">
        <v>6</v>
      </c>
      <c r="P59">
        <v>9</v>
      </c>
    </row>
    <row r="60" spans="1:64" ht="15.75">
      <c r="A60" s="29" t="s">
        <v>502</v>
      </c>
      <c r="B60" t="s">
        <v>501</v>
      </c>
      <c r="C60" s="11" t="s">
        <v>349</v>
      </c>
      <c r="E60" s="18" t="s">
        <v>608</v>
      </c>
      <c r="G60" t="s">
        <v>51</v>
      </c>
      <c r="H60">
        <v>13</v>
      </c>
      <c r="I60">
        <v>10</v>
      </c>
      <c r="J60">
        <v>11</v>
      </c>
      <c r="K60">
        <v>15</v>
      </c>
      <c r="L60">
        <v>40</v>
      </c>
      <c r="M60">
        <v>7</v>
      </c>
      <c r="P60">
        <v>10</v>
      </c>
      <c r="BL60" s="13" t="str">
        <f>"0-"&amp;A60&amp;"-true"</f>
        <v>0-dnightking-true</v>
      </c>
    </row>
    <row r="61" spans="1:16" ht="15">
      <c r="A61" t="s">
        <v>503</v>
      </c>
      <c r="B61" t="s">
        <v>396</v>
      </c>
      <c r="C61" s="11" t="s">
        <v>349</v>
      </c>
      <c r="E61" s="18" t="s">
        <v>609</v>
      </c>
      <c r="G61" t="s">
        <v>51</v>
      </c>
      <c r="H61">
        <v>16</v>
      </c>
      <c r="I61">
        <v>16</v>
      </c>
      <c r="J61">
        <v>15</v>
      </c>
      <c r="K61">
        <v>30</v>
      </c>
      <c r="L61">
        <v>120</v>
      </c>
      <c r="M61">
        <v>7</v>
      </c>
      <c r="P61">
        <v>11</v>
      </c>
    </row>
    <row r="62" spans="2:16" ht="13.5">
      <c r="B62" t="s">
        <v>397</v>
      </c>
      <c r="C62" s="11" t="s">
        <v>349</v>
      </c>
      <c r="H62">
        <v>18</v>
      </c>
      <c r="I62">
        <v>18</v>
      </c>
      <c r="J62">
        <v>15</v>
      </c>
      <c r="K62">
        <v>30</v>
      </c>
      <c r="L62">
        <v>120</v>
      </c>
      <c r="M62">
        <v>9</v>
      </c>
      <c r="P62">
        <v>12</v>
      </c>
    </row>
    <row r="63" spans="2:16" ht="13.5">
      <c r="B63" t="s">
        <v>398</v>
      </c>
      <c r="C63" s="11" t="s">
        <v>349</v>
      </c>
      <c r="H63">
        <v>17</v>
      </c>
      <c r="I63">
        <v>15</v>
      </c>
      <c r="J63">
        <v>25</v>
      </c>
      <c r="K63">
        <v>50</v>
      </c>
      <c r="L63">
        <v>150</v>
      </c>
      <c r="M63">
        <v>9</v>
      </c>
      <c r="P63">
        <v>13</v>
      </c>
    </row>
    <row r="64" spans="2:16" ht="13.5">
      <c r="B64" t="s">
        <v>399</v>
      </c>
      <c r="C64" s="11" t="s">
        <v>349</v>
      </c>
      <c r="H64">
        <v>19</v>
      </c>
      <c r="I64">
        <v>17</v>
      </c>
      <c r="J64">
        <v>25</v>
      </c>
      <c r="K64">
        <v>50</v>
      </c>
      <c r="L64">
        <v>200</v>
      </c>
      <c r="M64">
        <v>14</v>
      </c>
      <c r="P64">
        <v>14</v>
      </c>
    </row>
    <row r="65" spans="2:65" s="25" customFormat="1" ht="16.5" thickBot="1">
      <c r="B65" s="25" t="s">
        <v>414</v>
      </c>
      <c r="C65" s="36">
        <f>VLOOKUP($B65,Nation!$B$3:$P$11,12,FALSE)</f>
        <v>0</v>
      </c>
      <c r="D65" s="35">
        <f>VLOOKUP($B65,Nation!$B$3:$P$11,13,FALSE)</f>
        <v>0</v>
      </c>
      <c r="E65" s="25">
        <f>VLOOKUP($B65,Nation!$B$3:$P$11,2,FALSE)</f>
        <v>1</v>
      </c>
      <c r="Q65" s="27"/>
      <c r="AI65" s="44"/>
      <c r="AS65" s="27"/>
      <c r="BB65" s="27"/>
      <c r="BK65" s="44"/>
      <c r="BM65" s="44"/>
    </row>
    <row r="66" spans="2:13" ht="13.5">
      <c r="B66" t="s">
        <v>416</v>
      </c>
      <c r="C66" s="11" t="s">
        <v>415</v>
      </c>
      <c r="H66">
        <v>4</v>
      </c>
      <c r="I66">
        <v>3</v>
      </c>
      <c r="J66">
        <v>1</v>
      </c>
      <c r="K66">
        <v>3</v>
      </c>
      <c r="L66">
        <v>5</v>
      </c>
      <c r="M66">
        <v>4</v>
      </c>
    </row>
    <row r="67" spans="2:13" ht="13.5">
      <c r="B67" t="s">
        <v>417</v>
      </c>
      <c r="C67" s="11" t="s">
        <v>415</v>
      </c>
      <c r="H67">
        <v>5</v>
      </c>
      <c r="I67">
        <v>4</v>
      </c>
      <c r="J67">
        <v>1</v>
      </c>
      <c r="K67">
        <v>3</v>
      </c>
      <c r="L67">
        <v>6</v>
      </c>
      <c r="M67">
        <v>5</v>
      </c>
    </row>
    <row r="68" spans="2:13" ht="13.5">
      <c r="B68" t="s">
        <v>418</v>
      </c>
      <c r="C68" s="11" t="s">
        <v>415</v>
      </c>
      <c r="H68">
        <v>6</v>
      </c>
      <c r="I68">
        <v>5</v>
      </c>
      <c r="J68">
        <v>1</v>
      </c>
      <c r="K68">
        <v>4</v>
      </c>
      <c r="L68">
        <v>14</v>
      </c>
      <c r="M68">
        <v>6</v>
      </c>
    </row>
    <row r="69" spans="2:13" ht="13.5">
      <c r="B69" t="s">
        <v>419</v>
      </c>
      <c r="C69" s="11" t="s">
        <v>415</v>
      </c>
      <c r="H69">
        <v>6</v>
      </c>
      <c r="I69">
        <v>6</v>
      </c>
      <c r="J69">
        <v>1</v>
      </c>
      <c r="K69">
        <v>4</v>
      </c>
      <c r="L69">
        <v>14</v>
      </c>
      <c r="M69">
        <v>9</v>
      </c>
    </row>
    <row r="70" spans="2:13" ht="13.5">
      <c r="B70" t="s">
        <v>420</v>
      </c>
      <c r="C70" s="11" t="s">
        <v>415</v>
      </c>
      <c r="H70">
        <v>9</v>
      </c>
      <c r="I70">
        <v>7</v>
      </c>
      <c r="J70">
        <v>3</v>
      </c>
      <c r="K70">
        <v>5</v>
      </c>
      <c r="L70">
        <v>22</v>
      </c>
      <c r="M70">
        <v>5</v>
      </c>
    </row>
    <row r="71" spans="2:13" ht="13.5">
      <c r="B71" t="s">
        <v>421</v>
      </c>
      <c r="C71" s="11" t="s">
        <v>415</v>
      </c>
      <c r="H71">
        <v>10</v>
      </c>
      <c r="I71">
        <v>8</v>
      </c>
      <c r="J71">
        <v>3</v>
      </c>
      <c r="K71">
        <v>5</v>
      </c>
      <c r="L71">
        <v>22</v>
      </c>
      <c r="M71">
        <v>7</v>
      </c>
    </row>
    <row r="72" spans="2:13" ht="13.5">
      <c r="B72" t="s">
        <v>422</v>
      </c>
      <c r="C72" s="11" t="s">
        <v>415</v>
      </c>
      <c r="H72">
        <v>9</v>
      </c>
      <c r="I72">
        <v>9</v>
      </c>
      <c r="J72">
        <v>6</v>
      </c>
      <c r="K72">
        <v>8</v>
      </c>
      <c r="L72">
        <v>25</v>
      </c>
      <c r="M72">
        <v>5</v>
      </c>
    </row>
    <row r="73" spans="2:13" ht="13.5">
      <c r="B73" t="s">
        <v>423</v>
      </c>
      <c r="C73" s="11" t="s">
        <v>415</v>
      </c>
      <c r="H73">
        <v>10</v>
      </c>
      <c r="I73">
        <v>10</v>
      </c>
      <c r="J73">
        <v>6</v>
      </c>
      <c r="K73">
        <v>8</v>
      </c>
      <c r="L73">
        <v>30</v>
      </c>
      <c r="M73">
        <v>6</v>
      </c>
    </row>
    <row r="74" spans="2:13" ht="13.5">
      <c r="B74" t="s">
        <v>424</v>
      </c>
      <c r="C74" s="11" t="s">
        <v>415</v>
      </c>
      <c r="H74">
        <v>14</v>
      </c>
      <c r="I74">
        <v>12</v>
      </c>
      <c r="J74">
        <v>12</v>
      </c>
      <c r="K74">
        <v>20</v>
      </c>
      <c r="L74">
        <v>50</v>
      </c>
      <c r="M74">
        <v>6</v>
      </c>
    </row>
    <row r="75" spans="2:13" ht="13.5">
      <c r="B75" t="s">
        <v>425</v>
      </c>
      <c r="C75" s="11" t="s">
        <v>415</v>
      </c>
      <c r="H75">
        <v>15</v>
      </c>
      <c r="I75">
        <v>15</v>
      </c>
      <c r="J75">
        <v>12</v>
      </c>
      <c r="K75">
        <v>20</v>
      </c>
      <c r="L75">
        <v>50</v>
      </c>
      <c r="M75">
        <v>8</v>
      </c>
    </row>
    <row r="76" spans="2:13" ht="13.5">
      <c r="B76" t="s">
        <v>426</v>
      </c>
      <c r="C76" s="11" t="s">
        <v>415</v>
      </c>
      <c r="H76">
        <v>15</v>
      </c>
      <c r="I76">
        <v>13</v>
      </c>
      <c r="J76">
        <v>14</v>
      </c>
      <c r="K76">
        <v>20</v>
      </c>
      <c r="L76">
        <v>80</v>
      </c>
      <c r="M76">
        <v>7</v>
      </c>
    </row>
    <row r="77" spans="2:13" ht="13.5">
      <c r="B77" t="s">
        <v>427</v>
      </c>
      <c r="C77" s="11" t="s">
        <v>415</v>
      </c>
      <c r="H77">
        <v>16</v>
      </c>
      <c r="I77">
        <v>14</v>
      </c>
      <c r="J77">
        <v>14</v>
      </c>
      <c r="K77">
        <v>20</v>
      </c>
      <c r="L77">
        <v>80</v>
      </c>
      <c r="M77">
        <v>11</v>
      </c>
    </row>
    <row r="78" spans="2:13" ht="13.5">
      <c r="B78" t="s">
        <v>428</v>
      </c>
      <c r="C78" s="11" t="s">
        <v>415</v>
      </c>
      <c r="H78">
        <v>19</v>
      </c>
      <c r="I78">
        <v>19</v>
      </c>
      <c r="J78">
        <v>40</v>
      </c>
      <c r="K78">
        <v>50</v>
      </c>
      <c r="L78">
        <v>180</v>
      </c>
      <c r="M78">
        <v>11</v>
      </c>
    </row>
    <row r="79" spans="2:13" ht="13.5">
      <c r="B79" t="s">
        <v>429</v>
      </c>
      <c r="C79" s="11" t="s">
        <v>415</v>
      </c>
      <c r="H79">
        <v>25</v>
      </c>
      <c r="I79">
        <v>25</v>
      </c>
      <c r="J79">
        <v>40</v>
      </c>
      <c r="K79">
        <v>50</v>
      </c>
      <c r="L79">
        <v>300</v>
      </c>
      <c r="M79">
        <v>15</v>
      </c>
    </row>
    <row r="80" spans="2:65" s="25" customFormat="1" ht="16.5" thickBot="1">
      <c r="B80" s="25" t="s">
        <v>368</v>
      </c>
      <c r="C80" s="36">
        <f>VLOOKUP($B80,Nation!$B$3:$P$11,12,FALSE)</f>
        <v>0</v>
      </c>
      <c r="D80" s="32">
        <f>VLOOKUP($B80,Nation!$B$3:$P$11,13,FALSE)</f>
        <v>0</v>
      </c>
      <c r="E80" s="25">
        <f>VLOOKUP($B80,Nation!$B$3:$P$11,2,FALSE)</f>
        <v>1</v>
      </c>
      <c r="Q80" s="27"/>
      <c r="AI80" s="44"/>
      <c r="AS80" s="27"/>
      <c r="BB80" s="27"/>
      <c r="BK80" s="44"/>
      <c r="BM80" s="44"/>
    </row>
    <row r="81" spans="2:13" ht="13.5">
      <c r="B81" t="s">
        <v>432</v>
      </c>
      <c r="C81" s="11" t="s">
        <v>430</v>
      </c>
      <c r="H81">
        <v>2</v>
      </c>
      <c r="I81">
        <v>2</v>
      </c>
      <c r="J81">
        <v>1</v>
      </c>
      <c r="K81">
        <v>2</v>
      </c>
      <c r="L81">
        <v>3</v>
      </c>
      <c r="M81">
        <v>7</v>
      </c>
    </row>
    <row r="82" spans="2:13" ht="13.5">
      <c r="B82" t="s">
        <v>433</v>
      </c>
      <c r="C82" s="11" t="s">
        <v>430</v>
      </c>
      <c r="H82">
        <v>2</v>
      </c>
      <c r="I82">
        <v>2</v>
      </c>
      <c r="J82">
        <v>1</v>
      </c>
      <c r="K82">
        <v>3</v>
      </c>
      <c r="L82">
        <v>3</v>
      </c>
      <c r="M82">
        <v>9</v>
      </c>
    </row>
    <row r="83" spans="2:13" ht="13.5">
      <c r="B83" t="s">
        <v>434</v>
      </c>
      <c r="C83" s="11" t="s">
        <v>430</v>
      </c>
      <c r="H83">
        <v>9</v>
      </c>
      <c r="I83">
        <v>9</v>
      </c>
      <c r="J83">
        <v>2</v>
      </c>
      <c r="K83">
        <v>8</v>
      </c>
      <c r="L83">
        <v>25</v>
      </c>
      <c r="M83">
        <v>7</v>
      </c>
    </row>
    <row r="84" spans="2:13" ht="13.5">
      <c r="B84" t="s">
        <v>435</v>
      </c>
      <c r="C84" s="11" t="s">
        <v>430</v>
      </c>
      <c r="H84">
        <v>9</v>
      </c>
      <c r="I84">
        <v>9</v>
      </c>
      <c r="J84">
        <v>2</v>
      </c>
      <c r="K84">
        <v>8</v>
      </c>
      <c r="L84">
        <v>25</v>
      </c>
      <c r="M84">
        <v>8</v>
      </c>
    </row>
    <row r="85" spans="2:13" ht="13.5">
      <c r="B85" t="s">
        <v>436</v>
      </c>
      <c r="C85" s="11" t="s">
        <v>430</v>
      </c>
      <c r="H85">
        <v>8</v>
      </c>
      <c r="I85">
        <v>10</v>
      </c>
      <c r="J85">
        <v>3</v>
      </c>
      <c r="K85">
        <v>7</v>
      </c>
      <c r="L85">
        <v>30</v>
      </c>
      <c r="M85">
        <v>5</v>
      </c>
    </row>
    <row r="86" spans="2:13" ht="13.5">
      <c r="B86" t="s">
        <v>437</v>
      </c>
      <c r="C86" s="11" t="s">
        <v>430</v>
      </c>
      <c r="H86">
        <v>8</v>
      </c>
      <c r="I86">
        <v>10</v>
      </c>
      <c r="J86">
        <v>3</v>
      </c>
      <c r="K86">
        <v>7</v>
      </c>
      <c r="L86">
        <v>30</v>
      </c>
      <c r="M86">
        <v>6</v>
      </c>
    </row>
    <row r="87" spans="2:13" ht="13.5">
      <c r="B87" t="s">
        <v>438</v>
      </c>
      <c r="C87" s="11" t="s">
        <v>430</v>
      </c>
      <c r="H87">
        <v>10</v>
      </c>
      <c r="I87">
        <v>8</v>
      </c>
      <c r="J87">
        <v>4</v>
      </c>
      <c r="K87">
        <v>6</v>
      </c>
      <c r="L87">
        <v>35</v>
      </c>
      <c r="M87">
        <v>6</v>
      </c>
    </row>
    <row r="88" spans="2:13" ht="13.5">
      <c r="B88" t="s">
        <v>439</v>
      </c>
      <c r="C88" s="11" t="s">
        <v>430</v>
      </c>
      <c r="H88">
        <v>12</v>
      </c>
      <c r="I88">
        <v>8</v>
      </c>
      <c r="J88">
        <v>4</v>
      </c>
      <c r="K88">
        <v>6</v>
      </c>
      <c r="L88">
        <v>35</v>
      </c>
      <c r="M88">
        <v>8</v>
      </c>
    </row>
    <row r="89" spans="2:13" ht="13.5">
      <c r="B89" t="s">
        <v>440</v>
      </c>
      <c r="C89" s="11" t="s">
        <v>430</v>
      </c>
      <c r="H89">
        <v>10</v>
      </c>
      <c r="I89">
        <v>10</v>
      </c>
      <c r="J89">
        <v>4</v>
      </c>
      <c r="K89">
        <v>8</v>
      </c>
      <c r="L89">
        <v>40</v>
      </c>
      <c r="M89">
        <v>4</v>
      </c>
    </row>
    <row r="90" spans="2:13" ht="13.5">
      <c r="B90" t="s">
        <v>441</v>
      </c>
      <c r="C90" s="11" t="s">
        <v>430</v>
      </c>
      <c r="H90">
        <v>11</v>
      </c>
      <c r="I90">
        <v>11</v>
      </c>
      <c r="J90">
        <v>6</v>
      </c>
      <c r="K90">
        <v>10</v>
      </c>
      <c r="L90">
        <v>40</v>
      </c>
      <c r="M90">
        <v>6</v>
      </c>
    </row>
    <row r="91" spans="2:13" ht="13.5">
      <c r="B91" t="s">
        <v>442</v>
      </c>
      <c r="C91" s="11" t="s">
        <v>430</v>
      </c>
      <c r="H91">
        <v>15</v>
      </c>
      <c r="I91">
        <v>13</v>
      </c>
      <c r="J91">
        <v>10</v>
      </c>
      <c r="K91">
        <v>20</v>
      </c>
      <c r="L91">
        <v>75</v>
      </c>
      <c r="M91">
        <v>7</v>
      </c>
    </row>
    <row r="92" spans="2:13" ht="13.5">
      <c r="B92" t="s">
        <v>443</v>
      </c>
      <c r="C92" s="11" t="s">
        <v>430</v>
      </c>
      <c r="H92">
        <v>15</v>
      </c>
      <c r="I92">
        <v>13</v>
      </c>
      <c r="J92">
        <v>15</v>
      </c>
      <c r="K92">
        <v>25</v>
      </c>
      <c r="L92">
        <v>80</v>
      </c>
      <c r="M92">
        <v>9</v>
      </c>
    </row>
    <row r="93" spans="2:13" ht="13.5">
      <c r="B93" t="s">
        <v>444</v>
      </c>
      <c r="C93" s="11" t="s">
        <v>430</v>
      </c>
      <c r="H93">
        <v>18</v>
      </c>
      <c r="I93">
        <v>18</v>
      </c>
      <c r="J93">
        <v>30</v>
      </c>
      <c r="K93">
        <v>40</v>
      </c>
      <c r="L93">
        <v>150</v>
      </c>
      <c r="M93">
        <v>15</v>
      </c>
    </row>
    <row r="94" spans="2:13" ht="13.5">
      <c r="B94" t="s">
        <v>445</v>
      </c>
      <c r="C94" s="11" t="s">
        <v>430</v>
      </c>
      <c r="H94">
        <v>21</v>
      </c>
      <c r="I94">
        <v>18</v>
      </c>
      <c r="J94">
        <v>30</v>
      </c>
      <c r="K94">
        <v>40</v>
      </c>
      <c r="L94">
        <v>200</v>
      </c>
      <c r="M94">
        <v>21</v>
      </c>
    </row>
    <row r="95" spans="2:65" s="25" customFormat="1" ht="16.5" thickBot="1">
      <c r="B95" s="25" t="s">
        <v>482</v>
      </c>
      <c r="C95" s="32">
        <f>VLOOKUP($B95,Nation!$B$3:$P$11,12,FALSE)</f>
        <v>0</v>
      </c>
      <c r="D95" s="33">
        <f>VLOOKUP($B95,Nation!$B$3:$P$11,13,FALSE)</f>
        <v>0</v>
      </c>
      <c r="E95" s="25">
        <f>VLOOKUP($B95,Nation!$B$3:$P$11,2,FALSE)</f>
        <v>1</v>
      </c>
      <c r="Q95" s="27"/>
      <c r="AI95" s="44"/>
      <c r="AS95" s="27"/>
      <c r="BB95" s="27"/>
      <c r="BK95" s="44"/>
      <c r="BM95" s="44"/>
    </row>
    <row r="96" spans="2:13" ht="13.5">
      <c r="B96" t="s">
        <v>468</v>
      </c>
      <c r="C96" s="11" t="s">
        <v>483</v>
      </c>
      <c r="H96">
        <v>4</v>
      </c>
      <c r="I96">
        <v>2</v>
      </c>
      <c r="J96">
        <v>1</v>
      </c>
      <c r="K96">
        <v>2</v>
      </c>
      <c r="L96">
        <v>5</v>
      </c>
      <c r="M96">
        <v>5</v>
      </c>
    </row>
    <row r="97" spans="2:13" ht="13.5">
      <c r="B97" t="s">
        <v>469</v>
      </c>
      <c r="C97" s="11" t="s">
        <v>483</v>
      </c>
      <c r="H97">
        <v>5</v>
      </c>
      <c r="I97">
        <v>3</v>
      </c>
      <c r="J97">
        <v>1</v>
      </c>
      <c r="K97">
        <v>2</v>
      </c>
      <c r="L97">
        <v>5</v>
      </c>
      <c r="M97">
        <v>7</v>
      </c>
    </row>
    <row r="98" spans="2:13" ht="13.5">
      <c r="B98" t="s">
        <v>470</v>
      </c>
      <c r="C98" s="11" t="s">
        <v>483</v>
      </c>
      <c r="H98">
        <v>7</v>
      </c>
      <c r="I98">
        <v>5</v>
      </c>
      <c r="J98">
        <v>2</v>
      </c>
      <c r="K98">
        <v>4</v>
      </c>
      <c r="L98">
        <v>10</v>
      </c>
      <c r="M98">
        <v>6</v>
      </c>
    </row>
    <row r="99" spans="2:13" ht="13.5">
      <c r="B99" t="s">
        <v>471</v>
      </c>
      <c r="C99" s="11" t="s">
        <v>483</v>
      </c>
      <c r="H99">
        <v>8</v>
      </c>
      <c r="I99">
        <v>5</v>
      </c>
      <c r="J99">
        <v>3</v>
      </c>
      <c r="K99">
        <v>4</v>
      </c>
      <c r="L99">
        <v>10</v>
      </c>
      <c r="M99">
        <v>8</v>
      </c>
    </row>
    <row r="100" spans="2:13" ht="13.5">
      <c r="B100" t="s">
        <v>472</v>
      </c>
      <c r="C100" s="11" t="s">
        <v>483</v>
      </c>
      <c r="H100">
        <v>8</v>
      </c>
      <c r="I100">
        <v>4</v>
      </c>
      <c r="J100">
        <v>2</v>
      </c>
      <c r="K100">
        <v>5</v>
      </c>
      <c r="L100">
        <v>15</v>
      </c>
      <c r="M100">
        <v>4</v>
      </c>
    </row>
    <row r="101" spans="2:13" ht="13.5">
      <c r="B101" t="s">
        <v>473</v>
      </c>
      <c r="C101" s="11" t="s">
        <v>483</v>
      </c>
      <c r="H101">
        <v>8</v>
      </c>
      <c r="I101">
        <v>4</v>
      </c>
      <c r="J101">
        <v>2</v>
      </c>
      <c r="K101">
        <v>5</v>
      </c>
      <c r="L101">
        <v>20</v>
      </c>
      <c r="M101">
        <v>5</v>
      </c>
    </row>
    <row r="102" spans="2:13" ht="13.5">
      <c r="B102" t="s">
        <v>474</v>
      </c>
      <c r="C102" s="11" t="s">
        <v>483</v>
      </c>
      <c r="H102">
        <v>13</v>
      </c>
      <c r="I102">
        <v>7</v>
      </c>
      <c r="J102">
        <v>6</v>
      </c>
      <c r="K102">
        <v>12</v>
      </c>
      <c r="L102">
        <v>40</v>
      </c>
      <c r="M102">
        <v>4</v>
      </c>
    </row>
    <row r="103" spans="2:13" ht="13.5">
      <c r="B103" t="s">
        <v>475</v>
      </c>
      <c r="C103" s="11" t="s">
        <v>483</v>
      </c>
      <c r="H103">
        <v>13</v>
      </c>
      <c r="I103">
        <v>7</v>
      </c>
      <c r="J103">
        <v>6</v>
      </c>
      <c r="K103">
        <v>12</v>
      </c>
      <c r="L103">
        <v>60</v>
      </c>
      <c r="M103">
        <v>5</v>
      </c>
    </row>
    <row r="104" spans="2:13" ht="13.5">
      <c r="B104" t="s">
        <v>476</v>
      </c>
      <c r="C104" s="11" t="s">
        <v>483</v>
      </c>
      <c r="H104">
        <v>13</v>
      </c>
      <c r="I104">
        <v>11</v>
      </c>
      <c r="J104">
        <v>11</v>
      </c>
      <c r="K104">
        <v>15</v>
      </c>
      <c r="L104">
        <v>60</v>
      </c>
      <c r="M104">
        <v>7</v>
      </c>
    </row>
    <row r="105" spans="2:13" ht="13.5">
      <c r="B105" t="s">
        <v>477</v>
      </c>
      <c r="C105" s="11" t="s">
        <v>483</v>
      </c>
      <c r="H105">
        <v>13</v>
      </c>
      <c r="I105">
        <v>11</v>
      </c>
      <c r="J105">
        <v>11</v>
      </c>
      <c r="K105">
        <v>15</v>
      </c>
      <c r="L105">
        <v>60</v>
      </c>
      <c r="M105">
        <v>11</v>
      </c>
    </row>
    <row r="106" spans="2:13" ht="13.5">
      <c r="B106" t="s">
        <v>478</v>
      </c>
      <c r="C106" s="11" t="s">
        <v>483</v>
      </c>
      <c r="H106">
        <v>15</v>
      </c>
      <c r="I106">
        <v>12</v>
      </c>
      <c r="J106">
        <v>16</v>
      </c>
      <c r="K106">
        <v>20</v>
      </c>
      <c r="L106">
        <v>70</v>
      </c>
      <c r="M106">
        <v>6</v>
      </c>
    </row>
    <row r="107" spans="2:13" ht="13.5">
      <c r="B107" t="s">
        <v>479</v>
      </c>
      <c r="C107" s="11" t="s">
        <v>483</v>
      </c>
      <c r="H107">
        <v>17</v>
      </c>
      <c r="I107">
        <v>13</v>
      </c>
      <c r="J107">
        <v>16</v>
      </c>
      <c r="K107">
        <v>20</v>
      </c>
      <c r="L107">
        <v>70</v>
      </c>
      <c r="M107">
        <v>8</v>
      </c>
    </row>
    <row r="108" spans="2:13" ht="13.5">
      <c r="B108" t="s">
        <v>480</v>
      </c>
      <c r="C108" s="11" t="s">
        <v>483</v>
      </c>
      <c r="H108">
        <v>17</v>
      </c>
      <c r="I108">
        <v>17</v>
      </c>
      <c r="J108">
        <v>30</v>
      </c>
      <c r="K108">
        <v>50</v>
      </c>
      <c r="L108">
        <v>160</v>
      </c>
      <c r="M108">
        <v>6</v>
      </c>
    </row>
    <row r="109" spans="2:13" ht="13.5">
      <c r="B109" t="s">
        <v>481</v>
      </c>
      <c r="C109" s="11" t="s">
        <v>483</v>
      </c>
      <c r="H109">
        <v>19</v>
      </c>
      <c r="I109">
        <v>19</v>
      </c>
      <c r="J109">
        <v>30</v>
      </c>
      <c r="K109">
        <v>50</v>
      </c>
      <c r="L109">
        <v>300</v>
      </c>
      <c r="M109">
        <v>9</v>
      </c>
    </row>
    <row r="110" spans="2:65" s="25" customFormat="1" ht="16.5" thickBot="1">
      <c r="B110" s="25" t="s">
        <v>344</v>
      </c>
      <c r="C110" s="34">
        <f>VLOOKUP($B110,Nation!$B$3:$P$11,12,FALSE)</f>
        <v>0</v>
      </c>
      <c r="D110" s="35">
        <f>VLOOKUP($B110,Nation!$B$3:$P$11,13,FALSE)</f>
        <v>0</v>
      </c>
      <c r="E110" s="25">
        <f>VLOOKUP($B110,Nation!$B$3:$P$11,2,FALSE)</f>
        <v>1</v>
      </c>
      <c r="Q110" s="27"/>
      <c r="AI110" s="44"/>
      <c r="AS110" s="27"/>
      <c r="BB110" s="27"/>
      <c r="BK110" s="44"/>
      <c r="BM110" s="44"/>
    </row>
    <row r="111" spans="2:13" ht="13.5">
      <c r="B111" t="s">
        <v>400</v>
      </c>
      <c r="C111" s="11" t="s">
        <v>431</v>
      </c>
      <c r="H111">
        <v>3</v>
      </c>
      <c r="I111">
        <v>3</v>
      </c>
      <c r="J111">
        <v>1</v>
      </c>
      <c r="K111">
        <v>2</v>
      </c>
      <c r="L111">
        <v>4</v>
      </c>
      <c r="M111">
        <v>4</v>
      </c>
    </row>
    <row r="112" spans="2:13" ht="13.5">
      <c r="B112" t="s">
        <v>401</v>
      </c>
      <c r="C112" s="11" t="s">
        <v>431</v>
      </c>
      <c r="H112">
        <v>4</v>
      </c>
      <c r="I112">
        <v>4</v>
      </c>
      <c r="J112">
        <v>1</v>
      </c>
      <c r="K112">
        <v>2</v>
      </c>
      <c r="L112">
        <v>4</v>
      </c>
      <c r="M112">
        <v>5</v>
      </c>
    </row>
    <row r="113" spans="2:13" ht="13.5">
      <c r="B113" t="s">
        <v>402</v>
      </c>
      <c r="C113" s="11" t="s">
        <v>431</v>
      </c>
      <c r="H113">
        <v>6</v>
      </c>
      <c r="I113">
        <v>6</v>
      </c>
      <c r="J113">
        <v>2</v>
      </c>
      <c r="K113">
        <v>3</v>
      </c>
      <c r="L113">
        <v>16</v>
      </c>
      <c r="M113">
        <v>6</v>
      </c>
    </row>
    <row r="114" spans="2:13" ht="13.5">
      <c r="B114" t="s">
        <v>403</v>
      </c>
      <c r="C114" s="11" t="s">
        <v>431</v>
      </c>
      <c r="H114">
        <v>7</v>
      </c>
      <c r="I114">
        <v>7</v>
      </c>
      <c r="J114">
        <v>2</v>
      </c>
      <c r="K114">
        <v>3</v>
      </c>
      <c r="L114">
        <v>16</v>
      </c>
      <c r="M114">
        <v>9</v>
      </c>
    </row>
    <row r="115" spans="2:13" ht="13.5">
      <c r="B115" t="s">
        <v>404</v>
      </c>
      <c r="C115" s="11" t="s">
        <v>431</v>
      </c>
      <c r="H115">
        <v>7</v>
      </c>
      <c r="I115">
        <v>10</v>
      </c>
      <c r="J115">
        <v>4</v>
      </c>
      <c r="K115">
        <v>5</v>
      </c>
      <c r="L115">
        <v>30</v>
      </c>
      <c r="M115">
        <v>3</v>
      </c>
    </row>
    <row r="116" spans="2:13" ht="13.5">
      <c r="B116" t="s">
        <v>405</v>
      </c>
      <c r="C116" s="11" t="s">
        <v>431</v>
      </c>
      <c r="H116">
        <v>9</v>
      </c>
      <c r="I116">
        <v>10</v>
      </c>
      <c r="J116">
        <v>4</v>
      </c>
      <c r="K116">
        <v>5</v>
      </c>
      <c r="L116">
        <v>35</v>
      </c>
      <c r="M116">
        <v>5</v>
      </c>
    </row>
    <row r="117" spans="2:13" ht="13.5">
      <c r="B117" t="s">
        <v>406</v>
      </c>
      <c r="C117" s="11" t="s">
        <v>431</v>
      </c>
      <c r="H117">
        <v>11</v>
      </c>
      <c r="I117">
        <v>8</v>
      </c>
      <c r="J117">
        <v>7</v>
      </c>
      <c r="K117">
        <v>9</v>
      </c>
      <c r="L117">
        <v>25</v>
      </c>
      <c r="M117">
        <v>5</v>
      </c>
    </row>
    <row r="118" spans="2:13" ht="13.5">
      <c r="B118" t="s">
        <v>407</v>
      </c>
      <c r="C118" s="11" t="s">
        <v>431</v>
      </c>
      <c r="H118">
        <v>12</v>
      </c>
      <c r="I118">
        <v>9</v>
      </c>
      <c r="J118">
        <v>7</v>
      </c>
      <c r="K118">
        <v>9</v>
      </c>
      <c r="L118">
        <v>30</v>
      </c>
      <c r="M118">
        <v>7</v>
      </c>
    </row>
    <row r="119" spans="2:13" ht="13.5">
      <c r="B119" t="s">
        <v>408</v>
      </c>
      <c r="C119" s="11" t="s">
        <v>431</v>
      </c>
      <c r="H119">
        <v>12</v>
      </c>
      <c r="I119">
        <v>12</v>
      </c>
      <c r="J119">
        <v>13</v>
      </c>
      <c r="K119">
        <v>16</v>
      </c>
      <c r="L119">
        <v>40</v>
      </c>
      <c r="M119">
        <v>7</v>
      </c>
    </row>
    <row r="120" spans="2:13" ht="13.5">
      <c r="B120" t="s">
        <v>409</v>
      </c>
      <c r="C120" s="11" t="s">
        <v>431</v>
      </c>
      <c r="H120">
        <v>12</v>
      </c>
      <c r="I120">
        <v>12</v>
      </c>
      <c r="J120">
        <v>13</v>
      </c>
      <c r="K120">
        <v>16</v>
      </c>
      <c r="L120">
        <v>40</v>
      </c>
      <c r="M120">
        <v>11</v>
      </c>
    </row>
    <row r="121" spans="2:13" ht="13.5">
      <c r="B121" t="s">
        <v>410</v>
      </c>
      <c r="C121" s="11" t="s">
        <v>431</v>
      </c>
      <c r="H121">
        <v>16</v>
      </c>
      <c r="I121">
        <v>13</v>
      </c>
      <c r="J121">
        <v>20</v>
      </c>
      <c r="K121">
        <v>20</v>
      </c>
      <c r="L121">
        <v>110</v>
      </c>
      <c r="M121">
        <v>5</v>
      </c>
    </row>
    <row r="122" spans="2:13" ht="13.5">
      <c r="B122" t="s">
        <v>411</v>
      </c>
      <c r="C122" s="11" t="s">
        <v>431</v>
      </c>
      <c r="H122">
        <v>16</v>
      </c>
      <c r="I122">
        <v>13</v>
      </c>
      <c r="J122">
        <v>30</v>
      </c>
      <c r="K122">
        <v>30</v>
      </c>
      <c r="L122">
        <v>110</v>
      </c>
      <c r="M122">
        <v>7</v>
      </c>
    </row>
    <row r="123" spans="2:13" ht="13.5">
      <c r="B123" t="s">
        <v>412</v>
      </c>
      <c r="C123" s="11" t="s">
        <v>431</v>
      </c>
      <c r="H123">
        <v>19</v>
      </c>
      <c r="I123">
        <v>16</v>
      </c>
      <c r="J123">
        <v>40</v>
      </c>
      <c r="K123">
        <v>60</v>
      </c>
      <c r="L123">
        <v>150</v>
      </c>
      <c r="M123">
        <v>7</v>
      </c>
    </row>
    <row r="124" spans="2:13" ht="13.5">
      <c r="B124" t="s">
        <v>413</v>
      </c>
      <c r="C124" s="11" t="s">
        <v>431</v>
      </c>
      <c r="H124">
        <v>24</v>
      </c>
      <c r="I124">
        <v>24</v>
      </c>
      <c r="J124">
        <v>40</v>
      </c>
      <c r="K124">
        <v>60</v>
      </c>
      <c r="L124">
        <v>300</v>
      </c>
      <c r="M124">
        <v>11</v>
      </c>
    </row>
    <row r="125" spans="2:65" s="25" customFormat="1" ht="16.5" thickBot="1">
      <c r="B125" s="25" t="s">
        <v>369</v>
      </c>
      <c r="C125" s="32">
        <f>VLOOKUP($B125,Nation!$B$3:$P$11,12,FALSE)</f>
        <v>0</v>
      </c>
      <c r="D125" s="32">
        <f>VLOOKUP($B125,Nation!$B$3:$P$11,13,FALSE)</f>
        <v>0</v>
      </c>
      <c r="E125" s="25">
        <f>VLOOKUP($B125,Nation!$B$3:$P$11,2,FALSE)</f>
        <v>1</v>
      </c>
      <c r="Q125" s="27"/>
      <c r="AI125" s="44"/>
      <c r="AS125" s="27"/>
      <c r="BB125" s="27"/>
      <c r="BK125" s="44"/>
      <c r="BM125" s="44"/>
    </row>
    <row r="126" spans="2:13" ht="13.5">
      <c r="B126" t="s">
        <v>446</v>
      </c>
      <c r="C126" s="11" t="s">
        <v>139</v>
      </c>
      <c r="H126">
        <v>3</v>
      </c>
      <c r="I126">
        <v>5</v>
      </c>
      <c r="J126">
        <v>2</v>
      </c>
      <c r="K126">
        <v>3</v>
      </c>
      <c r="L126">
        <v>6</v>
      </c>
      <c r="M126">
        <v>4</v>
      </c>
    </row>
    <row r="127" spans="2:13" ht="13.5">
      <c r="B127" t="s">
        <v>447</v>
      </c>
      <c r="C127" s="11" t="s">
        <v>139</v>
      </c>
      <c r="H127">
        <v>4</v>
      </c>
      <c r="I127">
        <v>6</v>
      </c>
      <c r="J127">
        <v>2</v>
      </c>
      <c r="K127">
        <v>3</v>
      </c>
      <c r="L127">
        <v>6</v>
      </c>
      <c r="M127">
        <v>5</v>
      </c>
    </row>
    <row r="128" spans="2:13" ht="13.5">
      <c r="B128" t="s">
        <v>448</v>
      </c>
      <c r="C128" s="11" t="s">
        <v>139</v>
      </c>
      <c r="H128">
        <v>5</v>
      </c>
      <c r="I128">
        <v>6</v>
      </c>
      <c r="J128">
        <v>2</v>
      </c>
      <c r="K128">
        <v>3</v>
      </c>
      <c r="L128">
        <v>14</v>
      </c>
      <c r="M128">
        <v>4</v>
      </c>
    </row>
    <row r="129" spans="2:13" ht="13.5">
      <c r="B129" t="s">
        <v>449</v>
      </c>
      <c r="C129" s="11" t="s">
        <v>139</v>
      </c>
      <c r="H129">
        <v>6</v>
      </c>
      <c r="I129">
        <v>8</v>
      </c>
      <c r="J129">
        <v>2</v>
      </c>
      <c r="K129">
        <v>5</v>
      </c>
      <c r="L129">
        <v>15</v>
      </c>
      <c r="M129">
        <v>5</v>
      </c>
    </row>
    <row r="130" spans="1:64" ht="15.75">
      <c r="A130" s="29" t="s">
        <v>504</v>
      </c>
      <c r="B130" t="s">
        <v>505</v>
      </c>
      <c r="C130" s="11" t="s">
        <v>139</v>
      </c>
      <c r="E130" s="18" t="s">
        <v>506</v>
      </c>
      <c r="H130">
        <v>7</v>
      </c>
      <c r="I130">
        <v>9</v>
      </c>
      <c r="J130">
        <v>2</v>
      </c>
      <c r="K130">
        <v>5</v>
      </c>
      <c r="L130">
        <v>20</v>
      </c>
      <c r="M130">
        <v>9</v>
      </c>
      <c r="BL130" s="13" t="str">
        <f>"0-"&amp;A130&amp;"-true"</f>
        <v>0-ffireleader-true</v>
      </c>
    </row>
    <row r="131" spans="2:13" ht="13.5">
      <c r="B131" t="s">
        <v>450</v>
      </c>
      <c r="C131" s="11" t="s">
        <v>139</v>
      </c>
      <c r="H131">
        <v>8</v>
      </c>
      <c r="I131">
        <v>10</v>
      </c>
      <c r="J131">
        <v>2</v>
      </c>
      <c r="K131">
        <v>5</v>
      </c>
      <c r="L131">
        <v>20</v>
      </c>
      <c r="M131">
        <v>13</v>
      </c>
    </row>
    <row r="132" spans="2:13" ht="13.5">
      <c r="B132" t="s">
        <v>451</v>
      </c>
      <c r="C132" s="11" t="s">
        <v>139</v>
      </c>
      <c r="H132">
        <v>11</v>
      </c>
      <c r="I132">
        <v>11</v>
      </c>
      <c r="J132">
        <v>6</v>
      </c>
      <c r="K132">
        <v>10</v>
      </c>
      <c r="L132">
        <v>35</v>
      </c>
      <c r="M132">
        <v>5</v>
      </c>
    </row>
    <row r="133" spans="2:13" ht="13.5">
      <c r="B133" t="s">
        <v>452</v>
      </c>
      <c r="C133" s="11" t="s">
        <v>139</v>
      </c>
      <c r="H133">
        <v>12</v>
      </c>
      <c r="I133">
        <v>12</v>
      </c>
      <c r="J133">
        <v>6</v>
      </c>
      <c r="K133">
        <v>10</v>
      </c>
      <c r="L133">
        <v>40</v>
      </c>
      <c r="M133">
        <v>7</v>
      </c>
    </row>
    <row r="134" spans="2:13" ht="13.5">
      <c r="B134" t="s">
        <v>453</v>
      </c>
      <c r="C134" s="11" t="s">
        <v>139</v>
      </c>
      <c r="H134">
        <v>10</v>
      </c>
      <c r="I134">
        <v>14</v>
      </c>
      <c r="J134">
        <v>12</v>
      </c>
      <c r="K134">
        <v>16</v>
      </c>
      <c r="L134">
        <v>70</v>
      </c>
      <c r="M134">
        <v>5</v>
      </c>
    </row>
    <row r="135" spans="2:13" ht="13.5">
      <c r="B135" t="s">
        <v>454</v>
      </c>
      <c r="C135" s="11" t="s">
        <v>139</v>
      </c>
      <c r="H135">
        <v>11</v>
      </c>
      <c r="I135">
        <v>16</v>
      </c>
      <c r="J135">
        <v>12</v>
      </c>
      <c r="K135">
        <v>16</v>
      </c>
      <c r="L135">
        <v>70</v>
      </c>
      <c r="M135">
        <v>6</v>
      </c>
    </row>
    <row r="136" spans="2:13" ht="13.5">
      <c r="B136" t="s">
        <v>455</v>
      </c>
      <c r="C136" s="11" t="s">
        <v>139</v>
      </c>
      <c r="H136">
        <v>14</v>
      </c>
      <c r="I136">
        <v>14</v>
      </c>
      <c r="J136">
        <v>14</v>
      </c>
      <c r="K136">
        <v>18</v>
      </c>
      <c r="L136">
        <v>70</v>
      </c>
      <c r="M136">
        <v>7</v>
      </c>
    </row>
    <row r="137" spans="2:13" ht="13.5">
      <c r="B137" t="s">
        <v>456</v>
      </c>
      <c r="C137" s="11" t="s">
        <v>139</v>
      </c>
      <c r="H137">
        <v>14</v>
      </c>
      <c r="I137">
        <v>14</v>
      </c>
      <c r="J137">
        <v>18</v>
      </c>
      <c r="K137">
        <v>22</v>
      </c>
      <c r="L137">
        <v>70</v>
      </c>
      <c r="M137">
        <v>11</v>
      </c>
    </row>
    <row r="138" spans="2:13" ht="13.5">
      <c r="B138" t="s">
        <v>457</v>
      </c>
      <c r="C138" s="11" t="s">
        <v>139</v>
      </c>
      <c r="H138">
        <v>16</v>
      </c>
      <c r="I138">
        <v>18</v>
      </c>
      <c r="J138">
        <v>25</v>
      </c>
      <c r="K138">
        <v>45</v>
      </c>
      <c r="L138">
        <v>175</v>
      </c>
      <c r="M138">
        <v>5</v>
      </c>
    </row>
    <row r="139" spans="2:13" ht="13.5">
      <c r="B139" t="s">
        <v>458</v>
      </c>
      <c r="C139" s="11" t="s">
        <v>139</v>
      </c>
      <c r="H139">
        <v>18</v>
      </c>
      <c r="I139">
        <v>20</v>
      </c>
      <c r="J139">
        <v>25</v>
      </c>
      <c r="K139">
        <v>45</v>
      </c>
      <c r="L139">
        <v>250</v>
      </c>
      <c r="M139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2019-03-22T08:28:20Z</dcterms:modified>
  <cp:category/>
  <cp:version/>
  <cp:contentType/>
  <cp:contentStatus/>
</cp:coreProperties>
</file>